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65" yWindow="120" windowWidth="15390" windowHeight="12690" activeTab="1"/>
  </bookViews>
  <sheets>
    <sheet name="Меры правового регулирования" sheetId="3" r:id="rId1"/>
    <sheet name="Оценка эффективности" sheetId="1" r:id="rId2"/>
  </sheets>
  <definedNames>
    <definedName name="_edn1" localSheetId="0">'Меры правового регулирования'!#REF!</definedName>
    <definedName name="_edn1" localSheetId="1">'Оценка эффективности'!#REF!</definedName>
    <definedName name="_edn2" localSheetId="0">'Меры правового регулирования'!#REF!</definedName>
    <definedName name="_edn3" localSheetId="0">'Меры правового регулирования'!#REF!</definedName>
    <definedName name="_ednref1" localSheetId="0">'Меры правового регулирования'!$A$8</definedName>
    <definedName name="_ednref1" localSheetId="1">'Оценка эффективности'!$H$10</definedName>
    <definedName name="_ednref2" localSheetId="0">'Меры правового регулирования'!$B$8</definedName>
    <definedName name="_ednref3" localSheetId="0">'Меры правового регулирования'!$C$8</definedName>
    <definedName name="_xlnm.Print_Area" localSheetId="0">'Меры правового регулирования'!$A$1:$G$16</definedName>
    <definedName name="_xlnm.Print_Area" localSheetId="1">'Оценка эффективности'!$A$1:$Y$137</definedName>
  </definedNames>
  <calcPr calcId="145621"/>
</workbook>
</file>

<file path=xl/calcChain.xml><?xml version="1.0" encoding="utf-8"?>
<calcChain xmlns="http://schemas.openxmlformats.org/spreadsheetml/2006/main">
  <c r="G20" i="1" l="1"/>
  <c r="G74" i="1"/>
  <c r="X13" i="1"/>
  <c r="F29" i="1" l="1"/>
  <c r="R105" i="1" l="1"/>
  <c r="R74" i="1"/>
  <c r="R20" i="1"/>
  <c r="P13" i="1"/>
  <c r="P74" i="1"/>
  <c r="P20" i="1"/>
  <c r="F110" i="1"/>
  <c r="Q20" i="1" l="1"/>
  <c r="U120" i="1" l="1"/>
  <c r="U119" i="1" l="1"/>
  <c r="U118" i="1"/>
  <c r="U117" i="1"/>
  <c r="U113" i="1"/>
  <c r="V105" i="1" s="1"/>
  <c r="P105" i="1"/>
  <c r="G105" i="1"/>
  <c r="V74" i="1"/>
  <c r="F86" i="1"/>
  <c r="Q105" i="1" l="1"/>
  <c r="W105" i="1" s="1"/>
  <c r="Q74" i="1"/>
  <c r="W74" i="1" s="1"/>
  <c r="W20" i="1" l="1"/>
  <c r="Y13" i="1" s="1"/>
</calcChain>
</file>

<file path=xl/sharedStrings.xml><?xml version="1.0" encoding="utf-8"?>
<sst xmlns="http://schemas.openxmlformats.org/spreadsheetml/2006/main" count="2356" uniqueCount="329">
  <si>
    <t>краевой бюджет</t>
  </si>
  <si>
    <t>местный бюджет</t>
  </si>
  <si>
    <t>___________________</t>
  </si>
  <si>
    <t xml:space="preserve">наименование государственной программы </t>
  </si>
  <si>
    <t>Государственная программа</t>
  </si>
  <si>
    <t xml:space="preserve">          (подпись)                                                                                </t>
  </si>
  <si>
    <t>Х</t>
  </si>
  <si>
    <t>федеральный бюджет</t>
  </si>
  <si>
    <t>внебюджетные источники</t>
  </si>
  <si>
    <t>Плановые расходы на реализацию, тыс. рублей</t>
  </si>
  <si>
    <t>Фактические расходы на реализацию, тыс. рублей</t>
  </si>
  <si>
    <t>ОТЧЕТ</t>
  </si>
  <si>
    <t>N п/п</t>
  </si>
  <si>
    <t>Основные положения нормативного правового акта</t>
  </si>
  <si>
    <t>Ответственный исполнитель</t>
  </si>
  <si>
    <t>Причины несвоевременного принятия норамативного правового акта</t>
  </si>
  <si>
    <t>план</t>
  </si>
  <si>
    <t xml:space="preserve">                            </t>
  </si>
  <si>
    <t xml:space="preserve">           (И.О. Фамилия)      </t>
  </si>
  <si>
    <t>Сроки принятия нормативного правового акта</t>
  </si>
  <si>
    <t>об основных мерах правового регулирования в сфере реализации государственной программы Краснодарского края</t>
  </si>
  <si>
    <t>Вид нормативного правового акта</t>
  </si>
  <si>
    <r>
      <t xml:space="preserve">I. Меры правового регулирования, предусмотренные государственной программой 
</t>
    </r>
    <r>
      <rPr>
        <sz val="10"/>
        <color theme="1"/>
        <rFont val="Times New Roman"/>
        <family val="1"/>
        <charset val="204"/>
      </rPr>
      <t>(раздел "Меры правового регулирования в сфере реализации государственной программы")</t>
    </r>
  </si>
  <si>
    <t>наименование, единица измерения</t>
  </si>
  <si>
    <t>плановое значение</t>
  </si>
  <si>
    <t>Наименование</t>
  </si>
  <si>
    <t>Значение целевого показателя</t>
  </si>
  <si>
    <t>плановое</t>
  </si>
  <si>
    <t>Непосредственный результат</t>
  </si>
  <si>
    <t>ОТЧЕТНАЯ ФОРМА</t>
  </si>
  <si>
    <r>
      <t xml:space="preserve">для расчета оценки эффективности реализации государственной программы Краснодарского края 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</si>
  <si>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t>фактическое</t>
  </si>
  <si>
    <t>Содействие занятости населения</t>
  </si>
  <si>
    <t>Подпрограмма "Реализация политики содействия занятости населения"</t>
  </si>
  <si>
    <t>Целевой показатель "Уровень безработицы по методологии Международной организации труда (в среднегодовом исчислении)", %</t>
  </si>
  <si>
    <t>Целевой показатель "Уровень регистрируемой безработицы (в среднегодовом исчислении)", %</t>
  </si>
  <si>
    <t>Целевой показатель "Коэффициент напряженности на рынке труда (в среднегодовом исчислении)", единиц</t>
  </si>
  <si>
    <t>Целевой показатель "Доля трудоустроенных граждан от численности граждан, обратившихся в органы службы занятости за содействием в поиске подходящей работы", %</t>
  </si>
  <si>
    <t>Целевой показатель "Численность пострадавших в результате несчастных случаев на производстве со смертельным исходом", человек</t>
  </si>
  <si>
    <t>Целевой показатель "Удельный вес рабочих мест, на которых проведена специальная оценка условий труда, в общем количестве рабочих мест", %</t>
  </si>
  <si>
    <t>1.1</t>
  </si>
  <si>
    <t>1.2</t>
  </si>
  <si>
    <t>1.3</t>
  </si>
  <si>
    <t>1.4</t>
  </si>
  <si>
    <t>1.5</t>
  </si>
  <si>
    <t>1.6</t>
  </si>
  <si>
    <t xml:space="preserve">Информирование о положении на рынке труда в Краснодарском крае </t>
  </si>
  <si>
    <t>Формирование краевого банка вакансий</t>
  </si>
  <si>
    <t>1.1.1</t>
  </si>
  <si>
    <t>1.1.2</t>
  </si>
  <si>
    <t>1.1.3</t>
  </si>
  <si>
    <t>Содействие гражданам в поиске подходящей работы, а работодателям - в подборе необходимых работников</t>
  </si>
  <si>
    <t>1.1.4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</si>
  <si>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</si>
  <si>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</si>
  <si>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</si>
  <si>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</si>
  <si>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</si>
  <si>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</si>
  <si>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</si>
  <si>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</si>
  <si>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</si>
  <si>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</si>
  <si>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</si>
  <si>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</si>
  <si>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</si>
  <si>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</si>
  <si>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</si>
  <si>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</si>
  <si>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</si>
  <si>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</si>
  <si>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</si>
  <si>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</si>
  <si>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</si>
  <si>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</si>
  <si>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</si>
  <si>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</si>
  <si>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</si>
  <si>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</si>
  <si>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</si>
  <si>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</si>
  <si>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</si>
  <si>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</si>
  <si>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</si>
  <si>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</si>
  <si>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</si>
  <si>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</si>
  <si>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Осуществление выплаты материальной помощи в связи с истечением установленного периода выплаты пособия по безработице</t>
  </si>
  <si>
    <t>1.3.1.6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</si>
  <si>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занятости*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</si>
  <si>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</si>
  <si>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</si>
  <si>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</si>
  <si>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</si>
  <si>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</si>
  <si>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</si>
  <si>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</si>
  <si>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1.5.1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</si>
  <si>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</si>
  <si>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>1.5.2</t>
  </si>
  <si>
    <t xml:space="preserve">Формирование краевого банка вакансий для инвалидов, в том числе на квотируемые рабочие места </t>
  </si>
  <si>
    <t>1.5.3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</si>
  <si>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</si>
  <si>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</si>
  <si>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</si>
  <si>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</si>
  <si>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</si>
  <si>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</si>
  <si>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>1,5/50</t>
  </si>
  <si>
    <t>х</t>
  </si>
  <si>
    <t>численность граждан, получивших государственную услугу, тыс. человек</t>
  </si>
  <si>
    <t>количество вакансий, заявленных работодателями в отчетном периоде, тыс. единиц</t>
  </si>
  <si>
    <t>численность трудоустроенных граждан, тыс. человек</t>
  </si>
  <si>
    <t>количество выездов/число получателей услуг, тыс. единиц/тыс. человек</t>
  </si>
  <si>
    <t>численность граждан, получивших государственную услугу, человек</t>
  </si>
  <si>
    <t>численность участников ярмарок вакансий, тыс. человек</t>
  </si>
  <si>
    <t>численность граждан, получивших государственную услугу , тыс. человек</t>
  </si>
  <si>
    <t>численность граждан, получивших государственную услугу , человек</t>
  </si>
  <si>
    <t>количество заключенных коллективных договоров, единиц</t>
  </si>
  <si>
    <t>численность участников мероприятий по профессиональной ориентации, тыс. человек</t>
  </si>
  <si>
    <t>численность граждан, направленных на профобучение, тыс. человек</t>
  </si>
  <si>
    <t>фактическое значение</t>
  </si>
  <si>
    <t>Целевой показатель "Доля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работы", %</t>
  </si>
  <si>
    <t>Целевой показатель "Доля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края", %</t>
  </si>
  <si>
    <t>2.1</t>
  </si>
  <si>
    <t>2.4</t>
  </si>
  <si>
    <t>2.11</t>
  </si>
  <si>
    <t>2.12</t>
  </si>
  <si>
    <t>2.13</t>
  </si>
  <si>
    <t>2.14</t>
  </si>
  <si>
    <t>2.15</t>
  </si>
  <si>
    <t>2.16</t>
  </si>
  <si>
    <t>2.17</t>
  </si>
  <si>
    <t>2.18</t>
  </si>
  <si>
    <t>3.1</t>
  </si>
  <si>
    <t>3.2</t>
  </si>
  <si>
    <t>3.3</t>
  </si>
  <si>
    <t>3.4</t>
  </si>
  <si>
    <t>3.5</t>
  </si>
  <si>
    <t>3.6</t>
  </si>
  <si>
    <t>3.7</t>
  </si>
  <si>
    <t>Подпрограмма "Улучшение условий и охраны труда"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</si>
  <si>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</si>
  <si>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</si>
  <si>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</si>
  <si>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</si>
  <si>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</si>
  <si>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</si>
  <si>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</si>
  <si>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</si>
  <si>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</si>
  <si>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</si>
  <si>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</si>
  <si>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</si>
  <si>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</si>
  <si>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</si>
  <si>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</si>
  <si>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Организация и проведение конференций, семинаров, совещаний по вопросам улучшения условий и охраны труда</t>
  </si>
  <si>
    <t>подготовка решений и мер, направленных на снижение производственного травматизма и профессиональной заболеваемости</t>
  </si>
  <si>
    <t>повышение степени защиты работников от производственного травматизма и профессиональных заболеваний</t>
  </si>
  <si>
    <t>совершенствование региональной нормативной правовой базы в области охраны труда</t>
  </si>
  <si>
    <t>проведение  государственной экспертизы условий труда, шт</t>
  </si>
  <si>
    <t>использование работодателями части страховых взносов в ФСС РФ, используемых на предупредительные меры по охране труда, тыс. руб</t>
  </si>
  <si>
    <t>снижение численности пострадавших в результате несчастных случаев на производстве с утратой трудоспособности на 1 рабочий день и более, %</t>
  </si>
  <si>
    <t>проведение заседаний МВК, шт</t>
  </si>
  <si>
    <t>увеличение численности работников организаций, прошедших обучение по охране труда в установленном порядке, работников</t>
  </si>
  <si>
    <t>присвоение статуса отраслевого центра 1 аккредитованной обучающей организации, шт</t>
  </si>
  <si>
    <t>подготовка и издание бюллетеней, шт</t>
  </si>
  <si>
    <t>проведение  мероприятий, шт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</si>
  <si>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</si>
  <si>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Целевой показатель "Численность пострадавших в результате несчастных случаев на производстве с утратой трудоспособности на 1 рабочий день и более", человек</t>
  </si>
  <si>
    <t>Целевой показатель "Количество дней временной нетрудоспособности в связи с несчастным случаем на производстве в расчете на 1 пострадавшего, дней</t>
  </si>
  <si>
    <t>Целевой показатель "Численность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осмотров", человек</t>
  </si>
  <si>
    <t>Целевой показатель "Количество рабочих мест, на которых проведена специальная оценка условий труда", тыс. единиц</t>
  </si>
  <si>
    <t>Целевой показатель "Количество рабочих мест, на которых улучшены условия труда по результатам специальной оценки условий труда", единиц</t>
  </si>
  <si>
    <t>Целевой показатель "Численность работников, занятых на работах с вредными и (или) опасными условиями труда", человек</t>
  </si>
  <si>
    <t>Целевой показатель "Удельный вес работников, занятых на работах с вредными и (или) опасными условиями труда, от общей численности работников", %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</si>
  <si>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</si>
  <si>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</si>
  <si>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</si>
  <si>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>1.1.3.2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</si>
  <si>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</si>
  <si>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1.1.4.1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</si>
  <si>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</si>
  <si>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1.1.4.2</t>
  </si>
  <si>
    <t>Содействие трудоустройству участников Государственной программы и членам их семей на вакантные рабочие места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</si>
  <si>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обследование, человек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</si>
  <si>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государстве, человек</t>
  </si>
  <si>
    <t>численность трудоустроенныхучастников Государственной программы и членов их семей, человек</t>
  </si>
  <si>
    <t>1</t>
  </si>
  <si>
    <t>2</t>
  </si>
  <si>
    <t>3</t>
  </si>
  <si>
    <t>4</t>
  </si>
  <si>
    <t>5</t>
  </si>
  <si>
    <t>5.1</t>
  </si>
  <si>
    <t>работающих по найму</t>
  </si>
  <si>
    <t>5.2</t>
  </si>
  <si>
    <t>осуществляющих предпринимательскую деятельность</t>
  </si>
  <si>
    <t>6</t>
  </si>
  <si>
    <t>7</t>
  </si>
  <si>
    <t>8</t>
  </si>
  <si>
    <t>Целевой показатель "Число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семей", человек</t>
  </si>
  <si>
    <t>Целевой показатель "Доля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заявлений", %</t>
  </si>
  <si>
    <t>Целевой показатель "Доля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срок", %</t>
  </si>
  <si>
    <t>Целевой показатель "Доля участников Государственной программы, постоянно жилищно обустроенных в Краснодарском крае", %</t>
  </si>
  <si>
    <t>Целевой показатель "Доля занятых участников Государственной программы и членов их семей - всего, в том числе:", %</t>
  </si>
  <si>
    <t>Целевой показатель "Доля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семей", %</t>
  </si>
  <si>
    <t>Целевой показатель "Доля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лет", %</t>
  </si>
  <si>
    <t>Целевой показатель "Доля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подпрограммы", %</t>
  </si>
  <si>
    <t>Заместитель министра</t>
  </si>
  <si>
    <t xml:space="preserve">факт </t>
  </si>
  <si>
    <r>
      <t>Номер по порядку</t>
    </r>
    <r>
      <rPr>
        <vertAlign val="superscript"/>
        <sz val="12"/>
        <color rgb="FF000000"/>
        <rFont val="Times New Roman"/>
        <family val="1"/>
        <charset val="204"/>
      </rPr>
      <t>2)</t>
    </r>
  </si>
  <si>
    <r>
      <t xml:space="preserve">Степень выполнения непосредственного результата
</t>
    </r>
    <r>
      <rPr>
        <b/>
        <sz val="12"/>
        <color rgb="FF000000"/>
        <rFont val="Times New Roman"/>
        <family val="1"/>
        <charset val="204"/>
      </rPr>
      <t>СВнр</t>
    </r>
  </si>
  <si>
    <r>
      <t xml:space="preserve">Оценка степени реализации мероприятий
</t>
    </r>
    <r>
      <rPr>
        <b/>
        <sz val="12"/>
        <color rgb="FF000000"/>
        <rFont val="Times New Roman"/>
        <family val="1"/>
        <charset val="204"/>
      </rPr>
      <t>СР</t>
    </r>
    <r>
      <rPr>
        <b/>
        <vertAlign val="subscript"/>
        <sz val="12"/>
        <color rgb="FF000000"/>
        <rFont val="Times New Roman"/>
        <family val="1"/>
        <charset val="204"/>
      </rPr>
      <t>М</t>
    </r>
  </si>
  <si>
    <r>
      <t xml:space="preserve">Оценка степени соответствия запланированному уровню расходов
</t>
    </r>
    <r>
      <rPr>
        <b/>
        <sz val="12"/>
        <color rgb="FF000000"/>
        <rFont val="Times New Roman"/>
        <family val="1"/>
        <charset val="204"/>
      </rPr>
      <t>СС</t>
    </r>
    <r>
      <rPr>
        <b/>
        <vertAlign val="subscript"/>
        <sz val="12"/>
        <color rgb="FF000000"/>
        <rFont val="Times New Roman"/>
        <family val="1"/>
        <charset val="204"/>
      </rPr>
      <t>УЗ</t>
    </r>
  </si>
  <si>
    <r>
      <t xml:space="preserve">Оценка эффективности использования финансовых ресурсов 
</t>
    </r>
    <r>
      <rPr>
        <b/>
        <sz val="12"/>
        <color rgb="FF000000"/>
        <rFont val="Times New Roman"/>
        <family val="1"/>
        <charset val="204"/>
      </rPr>
      <t>Э</t>
    </r>
    <r>
      <rPr>
        <b/>
        <vertAlign val="subscript"/>
        <sz val="12"/>
        <color rgb="FF000000"/>
        <rFont val="Times New Roman"/>
        <family val="1"/>
        <charset val="204"/>
      </rPr>
      <t>ИС</t>
    </r>
  </si>
  <si>
    <r>
      <t xml:space="preserve">Коэффициент значимости подпрограммы 
</t>
    </r>
    <r>
      <rPr>
        <b/>
        <sz val="12"/>
        <color rgb="FF000000"/>
        <rFont val="Times New Roman"/>
        <family val="1"/>
        <charset val="204"/>
      </rPr>
      <t>k</t>
    </r>
    <r>
      <rPr>
        <b/>
        <vertAlign val="subscript"/>
        <sz val="12"/>
        <color rgb="FF000000"/>
        <rFont val="Times New Roman"/>
        <family val="1"/>
        <charset val="204"/>
      </rPr>
      <t>j</t>
    </r>
  </si>
  <si>
    <r>
      <t xml:space="preserve">Степень достижения планового значения целевого показателя 
</t>
    </r>
    <r>
      <rPr>
        <b/>
        <sz val="12"/>
        <color rgb="FF000000"/>
        <rFont val="Times New Roman"/>
        <family val="1"/>
        <charset val="204"/>
      </rPr>
      <t>СД</t>
    </r>
    <r>
      <rPr>
        <b/>
        <vertAlign val="subscript"/>
        <sz val="12"/>
        <color rgb="FF000000"/>
        <rFont val="Times New Roman"/>
        <family val="1"/>
        <charset val="204"/>
      </rPr>
      <t>п/пз</t>
    </r>
  </si>
  <si>
    <r>
      <t xml:space="preserve">Оценка степени реализации подпрограммы (ведомственной целевой программы) </t>
    </r>
    <r>
      <rPr>
        <b/>
        <sz val="12"/>
        <color rgb="FF000000"/>
        <rFont val="Times New Roman"/>
        <family val="1"/>
        <charset val="204"/>
      </rPr>
      <t>СР</t>
    </r>
    <r>
      <rPr>
        <b/>
        <vertAlign val="subscript"/>
        <sz val="12"/>
        <color rgb="FF000000"/>
        <rFont val="Times New Roman"/>
        <family val="1"/>
        <charset val="204"/>
      </rPr>
      <t>п/п</t>
    </r>
  </si>
  <si>
    <r>
      <t xml:space="preserve">Оценка эффективности реализации подпрограммы (ведомственной целевой программы)
</t>
    </r>
    <r>
      <rPr>
        <b/>
        <sz val="12"/>
        <color rgb="FF000000"/>
        <rFont val="Times New Roman"/>
        <family val="1"/>
        <charset val="204"/>
      </rPr>
      <t>ЭР</t>
    </r>
    <r>
      <rPr>
        <b/>
        <vertAlign val="subscript"/>
        <sz val="12"/>
        <color rgb="FF000000"/>
        <rFont val="Times New Roman"/>
        <family val="1"/>
        <charset val="204"/>
      </rPr>
      <t>п/п</t>
    </r>
  </si>
  <si>
    <r>
      <t xml:space="preserve">Оценка степени достижения целей и решения задач государственной программы 
</t>
    </r>
    <r>
      <rPr>
        <b/>
        <sz val="12"/>
        <color rgb="FF000000"/>
        <rFont val="Times New Roman"/>
        <family val="1"/>
        <charset val="204"/>
      </rPr>
      <t>СР</t>
    </r>
    <r>
      <rPr>
        <b/>
        <vertAlign val="subscript"/>
        <sz val="12"/>
        <color rgb="FF000000"/>
        <rFont val="Times New Roman"/>
        <family val="1"/>
        <charset val="204"/>
      </rPr>
      <t>гп</t>
    </r>
  </si>
  <si>
    <r>
      <t>Оценка эффективности реализации государственной программы
ЭР</t>
    </r>
    <r>
      <rPr>
        <vertAlign val="subscript"/>
        <sz val="12"/>
        <color rgb="FF000000"/>
        <rFont val="Times New Roman"/>
        <family val="1"/>
        <charset val="204"/>
      </rPr>
      <t>гп</t>
    </r>
  </si>
  <si>
    <t>Целевой показатель "Доля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граждан", %</t>
  </si>
  <si>
    <t>Целевой показатель "Доля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периоде", %</t>
  </si>
  <si>
    <t>Целевой показатель "Доля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граждан", %</t>
  </si>
  <si>
    <t>Целевой показатель "Доля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граждан", %</t>
  </si>
  <si>
    <t>Целевой показатель "Доля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граждан", %</t>
  </si>
  <si>
    <t>Целевой показатель "Доля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граждан", %</t>
  </si>
  <si>
    <t>Целевой показатель "Доля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граждан", %</t>
  </si>
  <si>
    <t>Целевой показатель "Доля трудоустроенных инвалидов от численности инвалидов, обратившихся за содействием в поиске подходящей работы", %</t>
  </si>
  <si>
    <t>опрос инвалидов   проведен в IV квартале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</si>
  <si>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</si>
  <si>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</si>
  <si>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2.19</t>
  </si>
  <si>
    <t>Целевой показатель "Численность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", человек</t>
  </si>
  <si>
    <t>1.1.3.5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</si>
  <si>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</si>
  <si>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</si>
  <si>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Финансовое обеспечение подведомственных министерству природных ресурсов Краснодарского края государственных казенных учреждений Краснодарского края в части проведения специальной оценки условий труда на рабочих местах </t>
  </si>
  <si>
    <t>Финансовое обеспечение подведомственных государственному управлению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</si>
  <si>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за 2018 год</t>
  </si>
  <si>
    <t>ежеквартально анализируется информация о передовом опыте в области охраны и размещается в информационно аналитическом бюллетене охрана труда в КК</t>
  </si>
  <si>
    <t>численность участников Государственной программы и членов их семей, направленных на получение дополнительного профессионального образования, человек</t>
  </si>
  <si>
    <t>Государственной программой Краснодарского края "Содействие занятости населения" не предусмотрены меры правового регулирования в 2018 году</t>
  </si>
  <si>
    <t>А.И. Голик</t>
  </si>
  <si>
    <t>+7 (861) 252-34-97</t>
  </si>
  <si>
    <t>Скоробогатько Андрей Владимирович</t>
  </si>
  <si>
    <t>2,2/84,1</t>
  </si>
  <si>
    <t>1.1.13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</si>
  <si>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</si>
  <si>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организовано внедрение единых требований к организации деятельности государственных учреждений службы занятости в пилотном государственном казенном учреждении Краснодарского края центре занятости населения города Краснодара, единиц</t>
  </si>
  <si>
    <t>1.2.7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</si>
  <si>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</si>
  <si>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численность граждан, направленных на профобучение,  человек</t>
  </si>
  <si>
    <t>1.2.8</t>
  </si>
  <si>
    <t>Организация профессионального обучения и дополнительного профессионального образования лиц предпенсионного возраста, состоящих в трудовых отношениях или ищущих работу и обратившихся в органы службы занятости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</si>
  <si>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численность граждан, направленных на профлбучение, человек</t>
  </si>
  <si>
    <t>Поступило 184 запроса на 1340 рабочих места, подготовлено 184 заключения, из них 174 положительных или частично положительных, 10 отрицательных заключений. Согласовано привлечение иностранных работников на 1238 рабочих мест, отказано в привлечении иностранных работников на 102 рабочих места</t>
  </si>
  <si>
    <t>итоги прогноза дополнительной потребности в квалифицированных кадрах  до 2026 года  сформированы и направлены в министерство образования, науки и молодежной политики для использования в работе по формированию контрольных цифр приема в профессиональные образовательные организации Краснодарского края (№ 204-16366/19-22.4-15 от 28.06.2019) и отраслевые министерства и департаменты (№ 204-16367/19-22.4-15 от 28.06.2019)</t>
  </si>
  <si>
    <t>разработан прогноз баланса трудовых ресурсов Краснодарского края  до 2022 года</t>
  </si>
  <si>
    <t>1.4.4</t>
  </si>
  <si>
    <t>2.20</t>
  </si>
  <si>
    <t>Численность лиц предпенсионного возраста, прошедших профессиональное обучение или получивших дополнительное профессиональное образование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</si>
  <si>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2.21</t>
  </si>
  <si>
    <t xml:space="preserve">Численность работников предприятий - участников регионального проекта "Адресная поддержка повышения производительности труда на предприятиях", прошедших переобучение, повысивших квалификацию в целях повышения производительности труда в рамках регионального проекта "Поддержка занятости и повышение </t>
  </si>
  <si>
    <t>2.22</t>
  </si>
  <si>
    <t>Доля трудоустроенных работников в численности работников, прошедших переобучение, повысивших квалификацию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</si>
  <si>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2.23</t>
  </si>
  <si>
    <t>Уровень удовлетворенности соискателей - получателей услуг по подбору вакансий услугами служб занятости, которые осуществляют внедрение единых требований</t>
  </si>
  <si>
    <t>2.24</t>
  </si>
  <si>
    <t>Уровень удовлетворенности работодателей - получателей услуг по подбору работников услугами служб занятости, которые осуществляют внедрение единых требований</t>
  </si>
  <si>
    <t>2.25</t>
  </si>
  <si>
    <t>Доля занятых в численности лиц предпенсионного возраста, прошедших профессиональ-ное обучение или получивших дополнитель-ное профессиональное образование</t>
  </si>
  <si>
    <t>2.26</t>
  </si>
  <si>
    <t>Доля сохранивших занятость работников предпенсионного возраста, прошедших профессиональное обучение или получивших до-полнительное профессиональное образование, в численности работников предпенсионного возраста, прошедших обучение</t>
  </si>
  <si>
    <t>2.27</t>
  </si>
  <si>
    <t>Удельный вес безработных граждан в возрасте 16 - 29 лет, ищущих работу 12 и более месяцев, в общей численности безработных граж-дан в возрасте 16 - 29 лет, зарегистрированных в органах службы занятости</t>
  </si>
  <si>
    <t>на 0,1%</t>
  </si>
  <si>
    <t>увеличение количества рабочих мест в организациях края, на которых проведена специальная оценка условий труда, на 3,2 %</t>
  </si>
  <si>
    <t>260</t>
  </si>
  <si>
    <t>287</t>
  </si>
  <si>
    <t>569</t>
  </si>
  <si>
    <t>1.1.3.6</t>
  </si>
  <si>
    <t>1.1.3.7</t>
  </si>
  <si>
    <t>1.1.3.8</t>
  </si>
  <si>
    <t>1.1.3.9</t>
  </si>
  <si>
    <t>1.1.3.10</t>
  </si>
  <si>
    <t>82</t>
  </si>
  <si>
    <t>58</t>
  </si>
  <si>
    <t>9</t>
  </si>
  <si>
    <t>64</t>
  </si>
  <si>
    <t>118</t>
  </si>
  <si>
    <t>За 2019 год мониторингом охвачено 83,2 % от общего количества работающих в крае</t>
  </si>
  <si>
    <t>287182,8</t>
  </si>
  <si>
    <t>на 1%</t>
  </si>
  <si>
    <t>Разработка программы "нулевого травматизма", рекомендуемой для внедрения в организациях Краснодарского края</t>
  </si>
  <si>
    <t>на 0,5%</t>
  </si>
  <si>
    <t>уровень смертельного травматизма снизился на 6,7 % в сравнении с аналогичным периодом</t>
  </si>
  <si>
    <t>1.3.3</t>
  </si>
  <si>
    <t>Согласование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</si>
  <si>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согласование не менее 5 учебных программ, шт</t>
  </si>
  <si>
    <t>Разработан приказ министерства труда и социального развития от 17.09.2019 №1649 "О проведении месячника "Безопасный труд" в организациях агропромышленного комплекса отрасли Краснодарского края; приказ министерства труда и социального развития от 17.09.2019 № 1648 «О проведении краевого конкурса детских рисунков «Я выбираю безопасный труд» Постановлением главы администрации (губернатора) Краснодарского края от 14.10.2019 № 686 внесены изменения в постановление главы администрации (губернатора) Краснодарского края от 21.12.2012 № 1591 "О формах и сроках представления информации о состоянии условий и охраны труда в организациях Краснодарского края".</t>
  </si>
  <si>
    <t>1.5.4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</si>
  <si>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</si>
  <si>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Проведены краевые конкурсы: "Лучший специалист по охране труда Краснодарского края" и детских рисунков "Я выбираю безопасный труд"</t>
  </si>
  <si>
    <t>организация не менее 2 краевых конкурсов по охране труда, шт</t>
  </si>
  <si>
    <t xml:space="preserve">выпуск 5 тыс. буклетов (листовок) </t>
  </si>
  <si>
    <t>Уровень занятости женщин, имеющих детей дошкольного возраста</t>
  </si>
  <si>
    <t>численность граждан, направленных на профобучение, человек</t>
  </si>
  <si>
    <t>обеспечение финансирования социальных выплат безработным гражданам, тыс. человек</t>
  </si>
  <si>
    <t>обеспечение выплаты стипендии в период профессионального обучения, тыс. человек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</si>
  <si>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досрочно, человек</t>
  </si>
  <si>
    <t>обеспечение выплаты материальной помощи в связи с истечением установленного периода выплаты пособия по безработице, человек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</si>
  <si>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занятости, человек</t>
  </si>
  <si>
    <t>формирование итогов опроса (анкетирования) и ежегодная актуализация данных, шт</t>
  </si>
  <si>
    <t>количество вакансий для инвалидов, в том числе на квотируемые рабочие места, тыс. единиц</t>
  </si>
  <si>
    <t>трудоустройство инвалидов, человек</t>
  </si>
  <si>
    <t>увеличение количества рабочих мест в организациях края, на которых проведена специальная оценка условий труда, %</t>
  </si>
  <si>
    <t>проведение специальной оценки условий труда, рабочих мест</t>
  </si>
  <si>
    <t>снижение уровня смертельного травматизма на 0,5%</t>
  </si>
  <si>
    <t>2.28*</t>
  </si>
  <si>
    <t>* Показатель "Уровень занятости женщин, имеющих детей дошкольного возраста" рассчитывается по приказу Росстата от 31.10.2019 г. № 639 в срок до 25 марта года, следующего за отчетным.</t>
  </si>
  <si>
    <r>
      <rPr>
        <b/>
        <sz val="10"/>
        <color theme="1"/>
        <rFont val="Times New Roman"/>
        <family val="1"/>
        <charset val="204"/>
      </rPr>
      <t>Вывод:</t>
    </r>
    <r>
      <rPr>
        <sz val="10"/>
        <color theme="1"/>
        <rFont val="Times New Roman"/>
        <family val="1"/>
        <charset val="204"/>
      </rPr>
      <t xml:space="preserve"> Исходя из рассчитанного значения эффективность реализации государственной программы  признается   высокой .</t>
    </r>
  </si>
  <si>
    <t>Начальник отдела реализации национальных</t>
  </si>
  <si>
    <t>проектов и государственных программ</t>
  </si>
  <si>
    <t>О.Г. Лычагина</t>
  </si>
  <si>
    <t>+7 (861) 259-22-97</t>
  </si>
  <si>
    <t>за 2019 год</t>
  </si>
  <si>
    <t>Климова Екатерина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</si>
</sst>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0"/>
    <numFmt numFmtId="167" formatCode="0.0%"/>
    <numFmt numFmtId="168" formatCode="0.000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vertAlign val="subscript"/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115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7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2" fillId="0" borderId="0" xfId="0" applyFont="1" applyAlignment="1"/>
    <xf numFmtId="0" fontId="1" fillId="0" borderId="0" xfId="0" applyFont="1" applyFill="1" applyBorder="1" applyAlignment="1">
      <alignment vertical="top" wrapText="1"/>
    </xf>
    <xf numFmtId="0" fontId="8" fillId="0" borderId="0" xfId="0" applyFont="1" applyFill="1" applyAlignment="1"/>
    <xf numFmtId="0" fontId="2" fillId="0" borderId="0" xfId="0" applyFont="1" applyAlignment="1">
      <alignment vertical="top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Alignment="1">
      <alignment vertical="top"/>
    </xf>
    <xf numFmtId="0" fontId="9" fillId="0" borderId="0" xfId="0" applyFont="1" applyFill="1" applyAlignment="1"/>
    <xf numFmtId="164" fontId="16" fillId="2" borderId="1" xfId="2" applyNumberFormat="1" applyFont="1" applyFill="1" applyBorder="1" applyAlignment="1">
      <alignment horizontal="right" vertical="center"/>
    </xf>
    <xf numFmtId="165" fontId="16" fillId="2" borderId="1" xfId="2" applyNumberFormat="1" applyFont="1" applyFill="1" applyBorder="1" applyAlignment="1">
      <alignment horizontal="right" vertical="center"/>
    </xf>
    <xf numFmtId="49" fontId="5" fillId="2" borderId="1" xfId="1" applyNumberFormat="1" applyFont="1" applyFill="1" applyBorder="1"/>
    <xf numFmtId="0" fontId="16" fillId="2" borderId="1" xfId="1" applyFont="1" applyFill="1" applyBorder="1" applyAlignment="1">
      <alignment horizontal="left" vertical="center" wrapText="1"/>
    </xf>
    <xf numFmtId="164" fontId="16" fillId="2" borderId="1" xfId="2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/>
    </xf>
    <xf numFmtId="1" fontId="16" fillId="2" borderId="1" xfId="2" applyNumberFormat="1" applyFont="1" applyFill="1" applyBorder="1" applyAlignment="1">
      <alignment horizontal="left" vertical="center" wrapText="1"/>
    </xf>
    <xf numFmtId="164" fontId="16" fillId="2" borderId="1" xfId="2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49" fontId="5" fillId="2" borderId="1" xfId="1" applyNumberFormat="1" applyFont="1" applyFill="1" applyBorder="1" applyAlignment="1">
      <alignment vertical="top"/>
    </xf>
    <xf numFmtId="0" fontId="9" fillId="2" borderId="1" xfId="1" applyFont="1" applyFill="1" applyBorder="1" applyAlignment="1">
      <alignment horizontal="left" vertical="top" wrapText="1"/>
    </xf>
    <xf numFmtId="49" fontId="5" fillId="2" borderId="1" xfId="1" applyNumberFormat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/>
    </xf>
    <xf numFmtId="1" fontId="16" fillId="2" borderId="1" xfId="1" applyNumberFormat="1" applyFont="1" applyFill="1" applyBorder="1" applyAlignment="1">
      <alignment horizontal="center" vertical="center"/>
    </xf>
    <xf numFmtId="164" fontId="16" fillId="2" borderId="1" xfId="1" applyNumberFormat="1" applyFont="1" applyFill="1" applyBorder="1" applyAlignment="1">
      <alignment horizontal="center" vertical="center" wrapText="1"/>
    </xf>
    <xf numFmtId="1" fontId="16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vertical="center" wrapText="1"/>
    </xf>
    <xf numFmtId="166" fontId="16" fillId="2" borderId="1" xfId="2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49" fontId="2" fillId="0" borderId="0" xfId="0" applyNumberFormat="1" applyFont="1" applyFill="1"/>
    <xf numFmtId="0" fontId="21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65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vertical="center" wrapText="1"/>
    </xf>
    <xf numFmtId="168" fontId="5" fillId="2" borderId="1" xfId="2" applyNumberFormat="1" applyFont="1" applyFill="1" applyBorder="1" applyAlignment="1">
      <alignment horizontal="right" vertical="center"/>
    </xf>
    <xf numFmtId="168" fontId="16" fillId="2" borderId="1" xfId="2" applyNumberFormat="1" applyFont="1" applyFill="1" applyBorder="1" applyAlignment="1">
      <alignment horizontal="right" vertical="center"/>
    </xf>
    <xf numFmtId="168" fontId="9" fillId="2" borderId="1" xfId="0" applyNumberFormat="1" applyFont="1" applyFill="1" applyBorder="1" applyAlignment="1">
      <alignment horizontal="center" vertical="center" wrapText="1"/>
    </xf>
    <xf numFmtId="49" fontId="0" fillId="0" borderId="8" xfId="0" applyNumberFormat="1" applyBorder="1" applyAlignment="1"/>
    <xf numFmtId="0" fontId="6" fillId="0" borderId="0" xfId="0" applyFont="1" applyFill="1" applyAlignment="1"/>
    <xf numFmtId="0" fontId="22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5 4" xfId="1"/>
    <cellStyle name="Обычный_Книга1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16"/>
  <sheetViews>
    <sheetView view="pageBreakPreview" zoomScale="85" zoomScaleNormal="100" zoomScaleSheetLayoutView="85" workbookViewId="0">
      <selection activeCell="F15" sqref="F15"/>
    </sheetView>
  </sheetViews>
  <sheetFormatPr defaultColWidth="9.140625" defaultRowHeight="15.75" x14ac:dyDescent="0.25"/>
  <cols>
    <col min="1" max="1" width="6.85546875" style="1" customWidth="1"/>
    <col min="2" max="2" width="20.5703125" style="1" customWidth="1"/>
    <col min="3" max="3" width="29.140625" style="1" customWidth="1"/>
    <col min="4" max="4" width="16.42578125" style="1" customWidth="1"/>
    <col min="5" max="5" width="12.28515625" style="1" customWidth="1"/>
    <col min="6" max="6" width="28.28515625" style="1" customWidth="1"/>
    <col min="7" max="7" width="35.7109375" style="1" customWidth="1"/>
    <col min="8" max="16384" width="9.140625" style="1"/>
  </cols>
  <sheetData>
    <row r="2" spans="1:12" x14ac:dyDescent="0.25">
      <c r="A2" s="95" t="s">
        <v>11</v>
      </c>
      <c r="B2" s="95"/>
      <c r="C2" s="95"/>
      <c r="D2" s="95"/>
      <c r="E2" s="95"/>
      <c r="F2" s="95"/>
      <c r="G2" s="95"/>
    </row>
    <row r="3" spans="1:12" x14ac:dyDescent="0.25">
      <c r="A3" s="95" t="s">
        <v>20</v>
      </c>
      <c r="B3" s="95"/>
      <c r="C3" s="95"/>
      <c r="D3" s="95"/>
      <c r="E3" s="95"/>
      <c r="F3" s="95"/>
      <c r="G3" s="95"/>
    </row>
    <row r="4" spans="1:12" x14ac:dyDescent="0.25">
      <c r="A4" s="96" t="s">
        <v>32</v>
      </c>
      <c r="B4" s="96"/>
      <c r="C4" s="96"/>
      <c r="D4" s="96"/>
      <c r="E4" s="96"/>
      <c r="F4" s="96"/>
      <c r="G4" s="96"/>
      <c r="H4" s="2"/>
      <c r="I4" s="2"/>
      <c r="J4" s="2"/>
      <c r="K4" s="2"/>
      <c r="L4" s="2"/>
    </row>
    <row r="5" spans="1:12" x14ac:dyDescent="0.25">
      <c r="A5" s="97" t="s">
        <v>3</v>
      </c>
      <c r="B5" s="97"/>
      <c r="C5" s="97"/>
      <c r="D5" s="97"/>
      <c r="E5" s="97"/>
      <c r="F5" s="97"/>
      <c r="G5" s="97"/>
      <c r="H5" s="2"/>
      <c r="I5" s="2"/>
      <c r="J5" s="2"/>
      <c r="K5" s="2"/>
      <c r="L5" s="2"/>
    </row>
    <row r="6" spans="1:12" x14ac:dyDescent="0.25">
      <c r="A6" s="97" t="s">
        <v>240</v>
      </c>
      <c r="B6" s="97"/>
      <c r="C6" s="97"/>
      <c r="D6" s="97"/>
      <c r="E6" s="97"/>
      <c r="F6" s="97"/>
      <c r="G6" s="97"/>
      <c r="H6" s="2"/>
      <c r="I6" s="2"/>
      <c r="J6" s="2"/>
      <c r="K6" s="2"/>
      <c r="L6" s="2"/>
    </row>
    <row r="7" spans="1:12" ht="15.6" x14ac:dyDescent="0.3">
      <c r="B7" s="20"/>
      <c r="C7" s="20"/>
      <c r="D7" s="20"/>
      <c r="E7" s="20"/>
      <c r="F7" s="20"/>
      <c r="G7" s="20"/>
    </row>
    <row r="8" spans="1:12" s="21" customFormat="1" ht="65.25" customHeight="1" x14ac:dyDescent="0.25">
      <c r="A8" s="99" t="s">
        <v>12</v>
      </c>
      <c r="B8" s="103" t="s">
        <v>21</v>
      </c>
      <c r="C8" s="99" t="s">
        <v>13</v>
      </c>
      <c r="D8" s="99" t="s">
        <v>14</v>
      </c>
      <c r="E8" s="99" t="s">
        <v>19</v>
      </c>
      <c r="F8" s="99"/>
      <c r="G8" s="99" t="s">
        <v>15</v>
      </c>
    </row>
    <row r="9" spans="1:12" s="21" customFormat="1" ht="14.25" customHeight="1" x14ac:dyDescent="0.25">
      <c r="A9" s="99"/>
      <c r="B9" s="104"/>
      <c r="C9" s="99"/>
      <c r="D9" s="99"/>
      <c r="E9" s="22" t="s">
        <v>16</v>
      </c>
      <c r="F9" s="22" t="s">
        <v>210</v>
      </c>
      <c r="G9" s="99"/>
    </row>
    <row r="10" spans="1:12" s="21" customFormat="1" ht="15.6" x14ac:dyDescent="0.3">
      <c r="A10" s="22">
        <v>1</v>
      </c>
      <c r="B10" s="22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</row>
    <row r="11" spans="1:12" s="21" customFormat="1" ht="29.45" customHeight="1" x14ac:dyDescent="0.25">
      <c r="A11" s="100" t="s">
        <v>22</v>
      </c>
      <c r="B11" s="101"/>
      <c r="C11" s="101"/>
      <c r="D11" s="101"/>
      <c r="E11" s="101"/>
      <c r="F11" s="101"/>
      <c r="G11" s="102"/>
    </row>
    <row r="12" spans="1:12" x14ac:dyDescent="0.25">
      <c r="A12" s="23">
        <v>1</v>
      </c>
      <c r="B12" s="105" t="s">
        <v>243</v>
      </c>
      <c r="C12" s="106"/>
      <c r="D12" s="106"/>
      <c r="E12" s="106"/>
      <c r="F12" s="106"/>
      <c r="G12" s="107"/>
    </row>
    <row r="13" spans="1:12" ht="75.75" customHeight="1" x14ac:dyDescent="0.25">
      <c r="A13" s="98" t="s">
        <v>209</v>
      </c>
      <c r="B13" s="98"/>
      <c r="C13" s="98"/>
      <c r="D13" s="29" t="s">
        <v>2</v>
      </c>
      <c r="G13" s="1" t="s">
        <v>244</v>
      </c>
    </row>
    <row r="14" spans="1:12" x14ac:dyDescent="0.25">
      <c r="A14" s="7"/>
      <c r="B14" s="3" t="s">
        <v>17</v>
      </c>
      <c r="D14" s="8" t="s">
        <v>5</v>
      </c>
      <c r="G14" s="3" t="s">
        <v>18</v>
      </c>
    </row>
    <row r="15" spans="1:12" ht="149.25" customHeight="1" x14ac:dyDescent="0.25">
      <c r="A15" s="7" t="s">
        <v>246</v>
      </c>
      <c r="B15" s="7"/>
      <c r="C15" s="5"/>
      <c r="D15" s="5"/>
      <c r="E15" s="5"/>
      <c r="F15" s="5"/>
      <c r="G15" s="5"/>
    </row>
    <row r="16" spans="1:12" ht="15.6" x14ac:dyDescent="0.3">
      <c r="A16" s="77" t="s">
        <v>245</v>
      </c>
    </row>
  </sheetData>
  <mergeCells count="14">
    <mergeCell ref="A13:C13"/>
    <mergeCell ref="E8:F8"/>
    <mergeCell ref="G8:G9"/>
    <mergeCell ref="A11:G11"/>
    <mergeCell ref="A8:A9"/>
    <mergeCell ref="B8:B9"/>
    <mergeCell ref="C8:C9"/>
    <mergeCell ref="D8:D9"/>
    <mergeCell ref="B12:G12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I137"/>
  <sheetViews>
    <sheetView tabSelected="1" view="pageBreakPreview" zoomScale="70" zoomScaleNormal="85" zoomScaleSheetLayoutView="70" zoomScalePageLayoutView="70" workbookViewId="0">
      <selection activeCell="U15" sqref="U15"/>
    </sheetView>
  </sheetViews>
  <sheetFormatPr defaultColWidth="9.140625" defaultRowHeight="15" x14ac:dyDescent="0.25"/>
  <cols>
    <col min="1" max="1" width="12.42578125" style="9" customWidth="1"/>
    <col min="2" max="2" width="27.42578125" style="9" customWidth="1"/>
    <col min="3" max="3" width="16" style="9" customWidth="1"/>
    <col min="4" max="4" width="11.42578125" style="9" customWidth="1"/>
    <col min="5" max="5" width="21.85546875" style="9" customWidth="1"/>
    <col min="6" max="6" width="12.5703125" style="9" customWidth="1"/>
    <col min="7" max="7" width="11.7109375" style="9" customWidth="1"/>
    <col min="8" max="8" width="12.140625" style="9" customWidth="1"/>
    <col min="9" max="9" width="12.28515625" style="9" customWidth="1"/>
    <col min="10" max="10" width="5.28515625" style="9" customWidth="1"/>
    <col min="11" max="11" width="11.7109375" style="9" customWidth="1"/>
    <col min="12" max="12" width="13.28515625" style="9" customWidth="1"/>
    <col min="13" max="13" width="10.85546875" style="9" customWidth="1"/>
    <col min="14" max="14" width="5.28515625" style="9" customWidth="1"/>
    <col min="15" max="15" width="12.85546875" style="9" customWidth="1"/>
    <col min="16" max="16" width="11.5703125" style="9" customWidth="1"/>
    <col min="17" max="17" width="14.140625" style="9" customWidth="1"/>
    <col min="18" max="18" width="13.5703125" style="9" customWidth="1"/>
    <col min="19" max="19" width="13.42578125" style="9" customWidth="1"/>
    <col min="20" max="20" width="14.140625" style="9" customWidth="1"/>
    <col min="21" max="21" width="15.85546875" style="9" customWidth="1"/>
    <col min="22" max="22" width="13.85546875" style="9" customWidth="1"/>
    <col min="23" max="24" width="14.5703125" style="9" customWidth="1"/>
    <col min="25" max="25" width="15.42578125" style="9" customWidth="1"/>
    <col min="26" max="26" width="7.7109375" style="9" customWidth="1"/>
    <col min="27" max="27" width="10.7109375" style="9" customWidth="1"/>
    <col min="28" max="28" width="9.28515625" style="9" customWidth="1"/>
    <col min="29" max="29" width="9.140625" style="9"/>
    <col min="30" max="30" width="10.7109375" style="9" customWidth="1"/>
    <col min="31" max="32" width="9.140625" style="9"/>
    <col min="33" max="33" width="9.7109375" style="9" customWidth="1"/>
    <col min="34" max="34" width="12.42578125" style="9" customWidth="1"/>
    <col min="35" max="35" width="12" style="9" customWidth="1"/>
    <col min="36" max="16384" width="9.140625" style="9"/>
  </cols>
  <sheetData>
    <row r="1" spans="1:35" ht="15.6" x14ac:dyDescent="0.3">
      <c r="A1" s="17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3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ht="15.6" x14ac:dyDescent="0.3">
      <c r="A2" s="17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3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5" ht="15.75" x14ac:dyDescent="0.25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5" ht="15.75" x14ac:dyDescent="0.25">
      <c r="A4" s="110" t="s">
        <v>29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ht="18.75" x14ac:dyDescent="0.25">
      <c r="A5" s="110" t="s">
        <v>30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x14ac:dyDescent="0.25">
      <c r="A6" s="111" t="s">
        <v>32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97" t="s">
        <v>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25">
      <c r="A8" s="97" t="s">
        <v>327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4.45" x14ac:dyDescent="0.3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31.5" customHeight="1" x14ac:dyDescent="0.25">
      <c r="A10" s="112" t="s">
        <v>211</v>
      </c>
      <c r="B10" s="112" t="s">
        <v>25</v>
      </c>
      <c r="C10" s="112" t="s">
        <v>28</v>
      </c>
      <c r="D10" s="112"/>
      <c r="E10" s="112"/>
      <c r="F10" s="112" t="s">
        <v>212</v>
      </c>
      <c r="G10" s="112" t="s">
        <v>213</v>
      </c>
      <c r="H10" s="112" t="s">
        <v>9</v>
      </c>
      <c r="I10" s="112"/>
      <c r="J10" s="112"/>
      <c r="K10" s="112"/>
      <c r="L10" s="112" t="s">
        <v>10</v>
      </c>
      <c r="M10" s="112"/>
      <c r="N10" s="112"/>
      <c r="O10" s="112"/>
      <c r="P10" s="112" t="s">
        <v>214</v>
      </c>
      <c r="Q10" s="112" t="s">
        <v>215</v>
      </c>
      <c r="R10" s="112" t="s">
        <v>216</v>
      </c>
      <c r="S10" s="112" t="s">
        <v>26</v>
      </c>
      <c r="T10" s="112"/>
      <c r="U10" s="112" t="s">
        <v>217</v>
      </c>
      <c r="V10" s="112" t="s">
        <v>218</v>
      </c>
      <c r="W10" s="112" t="s">
        <v>219</v>
      </c>
      <c r="X10" s="112" t="s">
        <v>220</v>
      </c>
      <c r="Y10" s="112" t="s">
        <v>221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ht="120" customHeight="1" x14ac:dyDescent="0.25">
      <c r="A11" s="112"/>
      <c r="B11" s="112"/>
      <c r="C11" s="53" t="s">
        <v>23</v>
      </c>
      <c r="D11" s="53" t="s">
        <v>24</v>
      </c>
      <c r="E11" s="53" t="s">
        <v>121</v>
      </c>
      <c r="F11" s="112"/>
      <c r="G11" s="112"/>
      <c r="H11" s="54" t="s">
        <v>7</v>
      </c>
      <c r="I11" s="54" t="s">
        <v>0</v>
      </c>
      <c r="J11" s="54" t="s">
        <v>1</v>
      </c>
      <c r="K11" s="54" t="s">
        <v>8</v>
      </c>
      <c r="L11" s="54" t="s">
        <v>7</v>
      </c>
      <c r="M11" s="54" t="s">
        <v>0</v>
      </c>
      <c r="N11" s="54" t="s">
        <v>1</v>
      </c>
      <c r="O11" s="54" t="s">
        <v>8</v>
      </c>
      <c r="P11" s="112"/>
      <c r="Q11" s="112"/>
      <c r="R11" s="112"/>
      <c r="S11" s="53" t="s">
        <v>27</v>
      </c>
      <c r="T11" s="53" t="s">
        <v>31</v>
      </c>
      <c r="U11" s="112"/>
      <c r="V11" s="112"/>
      <c r="W11" s="112"/>
      <c r="X11" s="112"/>
      <c r="Y11" s="112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15.75" x14ac:dyDescent="0.25">
      <c r="A12" s="46">
        <v>1</v>
      </c>
      <c r="B12" s="47">
        <v>2</v>
      </c>
      <c r="C12" s="46">
        <v>3</v>
      </c>
      <c r="D12" s="47">
        <v>4</v>
      </c>
      <c r="E12" s="46">
        <v>5</v>
      </c>
      <c r="F12" s="47">
        <v>6</v>
      </c>
      <c r="G12" s="46">
        <v>7</v>
      </c>
      <c r="H12" s="47">
        <v>8</v>
      </c>
      <c r="I12" s="46">
        <v>9</v>
      </c>
      <c r="J12" s="47">
        <v>10</v>
      </c>
      <c r="K12" s="46">
        <v>11</v>
      </c>
      <c r="L12" s="47">
        <v>12</v>
      </c>
      <c r="M12" s="46">
        <v>13</v>
      </c>
      <c r="N12" s="47">
        <v>14</v>
      </c>
      <c r="O12" s="46">
        <v>15</v>
      </c>
      <c r="P12" s="47">
        <v>16</v>
      </c>
      <c r="Q12" s="46">
        <v>17</v>
      </c>
      <c r="R12" s="47">
        <v>18</v>
      </c>
      <c r="S12" s="46">
        <v>19</v>
      </c>
      <c r="T12" s="47">
        <v>20</v>
      </c>
      <c r="U12" s="46">
        <v>21</v>
      </c>
      <c r="V12" s="47">
        <v>22</v>
      </c>
      <c r="W12" s="46">
        <v>23</v>
      </c>
      <c r="X12" s="47">
        <v>24</v>
      </c>
      <c r="Y12" s="46">
        <v>25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31.5" x14ac:dyDescent="0.25">
      <c r="A13" s="46"/>
      <c r="B13" s="55" t="s">
        <v>4</v>
      </c>
      <c r="C13" s="47" t="s">
        <v>6</v>
      </c>
      <c r="D13" s="47" t="s">
        <v>6</v>
      </c>
      <c r="E13" s="47" t="s">
        <v>6</v>
      </c>
      <c r="F13" s="47" t="s">
        <v>6</v>
      </c>
      <c r="G13" s="47" t="s">
        <v>6</v>
      </c>
      <c r="H13" s="60">
        <v>1327074.5</v>
      </c>
      <c r="I13" s="60">
        <v>839129.7</v>
      </c>
      <c r="J13" s="48"/>
      <c r="K13" s="48">
        <v>287182.8</v>
      </c>
      <c r="L13" s="48">
        <v>1233669.1000000001</v>
      </c>
      <c r="M13" s="58">
        <v>832050.6</v>
      </c>
      <c r="N13" s="48"/>
      <c r="O13" s="60">
        <v>124747.2</v>
      </c>
      <c r="P13" s="89">
        <f>(L13+M13)/(H13+I13)</f>
        <v>0.953612637257374</v>
      </c>
      <c r="Q13" s="86"/>
      <c r="R13" s="47" t="s">
        <v>6</v>
      </c>
      <c r="S13" s="47" t="s">
        <v>6</v>
      </c>
      <c r="T13" s="47" t="s">
        <v>6</v>
      </c>
      <c r="U13" s="47" t="s">
        <v>6</v>
      </c>
      <c r="V13" s="47" t="s">
        <v>6</v>
      </c>
      <c r="W13" s="47" t="s">
        <v>6</v>
      </c>
      <c r="X13" s="74">
        <f>(U14+U15+U16+U17+U18+U19)/6</f>
        <v>1</v>
      </c>
      <c r="Y13" s="88">
        <f>X13*0.5+(W20*R20+W105*R105+W74*R74)*0.5</f>
        <v>0.97583894742503907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ht="118.5" customHeight="1" x14ac:dyDescent="0.25">
      <c r="A14" s="46" t="s">
        <v>40</v>
      </c>
      <c r="B14" s="56" t="s">
        <v>34</v>
      </c>
      <c r="C14" s="47" t="s">
        <v>6</v>
      </c>
      <c r="D14" s="47" t="s">
        <v>6</v>
      </c>
      <c r="E14" s="47" t="s">
        <v>6</v>
      </c>
      <c r="F14" s="47" t="s">
        <v>6</v>
      </c>
      <c r="G14" s="47" t="s">
        <v>6</v>
      </c>
      <c r="H14" s="47" t="s">
        <v>6</v>
      </c>
      <c r="I14" s="47" t="s">
        <v>6</v>
      </c>
      <c r="J14" s="47" t="s">
        <v>6</v>
      </c>
      <c r="K14" s="47" t="s">
        <v>6</v>
      </c>
      <c r="L14" s="47" t="s">
        <v>6</v>
      </c>
      <c r="M14" s="47" t="s">
        <v>6</v>
      </c>
      <c r="N14" s="47" t="s">
        <v>6</v>
      </c>
      <c r="O14" s="47" t="s">
        <v>6</v>
      </c>
      <c r="P14" s="47" t="s">
        <v>6</v>
      </c>
      <c r="Q14" s="47" t="s">
        <v>6</v>
      </c>
      <c r="R14" s="47" t="s">
        <v>6</v>
      </c>
      <c r="S14" s="59">
        <v>5.8</v>
      </c>
      <c r="T14" s="59">
        <v>4.8</v>
      </c>
      <c r="U14" s="74">
        <v>1</v>
      </c>
      <c r="V14" s="47" t="s">
        <v>6</v>
      </c>
      <c r="W14" s="47" t="s">
        <v>6</v>
      </c>
      <c r="X14" s="47" t="s">
        <v>6</v>
      </c>
      <c r="Y14" s="47" t="s">
        <v>6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78.75" x14ac:dyDescent="0.25">
      <c r="A15" s="46" t="s">
        <v>41</v>
      </c>
      <c r="B15" s="56" t="s">
        <v>35</v>
      </c>
      <c r="C15" s="47" t="s">
        <v>6</v>
      </c>
      <c r="D15" s="47" t="s">
        <v>6</v>
      </c>
      <c r="E15" s="47" t="s">
        <v>6</v>
      </c>
      <c r="F15" s="47" t="s">
        <v>6</v>
      </c>
      <c r="G15" s="47" t="s">
        <v>6</v>
      </c>
      <c r="H15" s="47" t="s">
        <v>6</v>
      </c>
      <c r="I15" s="47" t="s">
        <v>6</v>
      </c>
      <c r="J15" s="47" t="s">
        <v>6</v>
      </c>
      <c r="K15" s="47" t="s">
        <v>6</v>
      </c>
      <c r="L15" s="47" t="s">
        <v>6</v>
      </c>
      <c r="M15" s="47" t="s">
        <v>6</v>
      </c>
      <c r="N15" s="47" t="s">
        <v>6</v>
      </c>
      <c r="O15" s="47" t="s">
        <v>6</v>
      </c>
      <c r="P15" s="47" t="s">
        <v>6</v>
      </c>
      <c r="Q15" s="47" t="s">
        <v>6</v>
      </c>
      <c r="R15" s="47" t="s">
        <v>6</v>
      </c>
      <c r="S15" s="59">
        <v>0.7</v>
      </c>
      <c r="T15" s="59">
        <v>0.6</v>
      </c>
      <c r="U15" s="74">
        <v>1</v>
      </c>
      <c r="V15" s="47" t="s">
        <v>6</v>
      </c>
      <c r="W15" s="47" t="s">
        <v>6</v>
      </c>
      <c r="X15" s="47" t="s">
        <v>6</v>
      </c>
      <c r="Y15" s="47" t="s">
        <v>6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5" ht="82.5" customHeight="1" x14ac:dyDescent="0.25">
      <c r="A16" s="46" t="s">
        <v>42</v>
      </c>
      <c r="B16" s="56" t="s">
        <v>36</v>
      </c>
      <c r="C16" s="47" t="s">
        <v>6</v>
      </c>
      <c r="D16" s="47" t="s">
        <v>6</v>
      </c>
      <c r="E16" s="47" t="s">
        <v>6</v>
      </c>
      <c r="F16" s="47" t="s">
        <v>6</v>
      </c>
      <c r="G16" s="47" t="s">
        <v>6</v>
      </c>
      <c r="H16" s="47" t="s">
        <v>6</v>
      </c>
      <c r="I16" s="47" t="s">
        <v>6</v>
      </c>
      <c r="J16" s="47" t="s">
        <v>6</v>
      </c>
      <c r="K16" s="47" t="s">
        <v>6</v>
      </c>
      <c r="L16" s="47" t="s">
        <v>6</v>
      </c>
      <c r="M16" s="47" t="s">
        <v>6</v>
      </c>
      <c r="N16" s="47" t="s">
        <v>6</v>
      </c>
      <c r="O16" s="47" t="s">
        <v>6</v>
      </c>
      <c r="P16" s="47" t="s">
        <v>6</v>
      </c>
      <c r="Q16" s="47" t="s">
        <v>6</v>
      </c>
      <c r="R16" s="47" t="s">
        <v>6</v>
      </c>
      <c r="S16" s="59">
        <v>0.5</v>
      </c>
      <c r="T16" s="59">
        <v>0.5</v>
      </c>
      <c r="U16" s="74">
        <v>1</v>
      </c>
      <c r="V16" s="47" t="s">
        <v>6</v>
      </c>
      <c r="W16" s="47" t="s">
        <v>6</v>
      </c>
      <c r="X16" s="47" t="s">
        <v>6</v>
      </c>
      <c r="Y16" s="47" t="s">
        <v>6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ht="129.6" customHeight="1" x14ac:dyDescent="0.25">
      <c r="A17" s="46" t="s">
        <v>43</v>
      </c>
      <c r="B17" s="56" t="s">
        <v>37</v>
      </c>
      <c r="C17" s="47" t="s">
        <v>6</v>
      </c>
      <c r="D17" s="47" t="s">
        <v>6</v>
      </c>
      <c r="E17" s="47" t="s">
        <v>6</v>
      </c>
      <c r="F17" s="47" t="s">
        <v>6</v>
      </c>
      <c r="G17" s="47" t="s">
        <v>6</v>
      </c>
      <c r="H17" s="47" t="s">
        <v>6</v>
      </c>
      <c r="I17" s="47" t="s">
        <v>6</v>
      </c>
      <c r="J17" s="47" t="s">
        <v>6</v>
      </c>
      <c r="K17" s="47" t="s">
        <v>6</v>
      </c>
      <c r="L17" s="47" t="s">
        <v>6</v>
      </c>
      <c r="M17" s="47" t="s">
        <v>6</v>
      </c>
      <c r="N17" s="47" t="s">
        <v>6</v>
      </c>
      <c r="O17" s="47" t="s">
        <v>6</v>
      </c>
      <c r="P17" s="47" t="s">
        <v>6</v>
      </c>
      <c r="Q17" s="47" t="s">
        <v>6</v>
      </c>
      <c r="R17" s="47" t="s">
        <v>6</v>
      </c>
      <c r="S17" s="60">
        <v>68</v>
      </c>
      <c r="T17" s="59">
        <v>71.900000000000006</v>
      </c>
      <c r="U17" s="74">
        <v>1</v>
      </c>
      <c r="V17" s="47" t="s">
        <v>6</v>
      </c>
      <c r="W17" s="47" t="s">
        <v>6</v>
      </c>
      <c r="X17" s="47" t="s">
        <v>6</v>
      </c>
      <c r="Y17" s="47" t="s">
        <v>6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ht="113.45" customHeight="1" x14ac:dyDescent="0.25">
      <c r="A18" s="46" t="s">
        <v>44</v>
      </c>
      <c r="B18" s="56" t="s">
        <v>38</v>
      </c>
      <c r="C18" s="47" t="s">
        <v>6</v>
      </c>
      <c r="D18" s="47" t="s">
        <v>6</v>
      </c>
      <c r="E18" s="47" t="s">
        <v>6</v>
      </c>
      <c r="F18" s="47" t="s">
        <v>6</v>
      </c>
      <c r="G18" s="47" t="s">
        <v>6</v>
      </c>
      <c r="H18" s="47" t="s">
        <v>6</v>
      </c>
      <c r="I18" s="47" t="s">
        <v>6</v>
      </c>
      <c r="J18" s="47" t="s">
        <v>6</v>
      </c>
      <c r="K18" s="47" t="s">
        <v>6</v>
      </c>
      <c r="L18" s="47" t="s">
        <v>6</v>
      </c>
      <c r="M18" s="47" t="s">
        <v>6</v>
      </c>
      <c r="N18" s="47" t="s">
        <v>6</v>
      </c>
      <c r="O18" s="47" t="s">
        <v>6</v>
      </c>
      <c r="P18" s="47" t="s">
        <v>6</v>
      </c>
      <c r="Q18" s="47" t="s">
        <v>6</v>
      </c>
      <c r="R18" s="47" t="s">
        <v>6</v>
      </c>
      <c r="S18" s="59">
        <v>70</v>
      </c>
      <c r="T18" s="59">
        <v>42</v>
      </c>
      <c r="U18" s="74">
        <v>1</v>
      </c>
      <c r="V18" s="47" t="s">
        <v>6</v>
      </c>
      <c r="W18" s="47" t="s">
        <v>6</v>
      </c>
      <c r="X18" s="47" t="s">
        <v>6</v>
      </c>
      <c r="Y18" s="47" t="s">
        <v>6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ht="120" customHeight="1" x14ac:dyDescent="0.25">
      <c r="A19" s="46" t="s">
        <v>45</v>
      </c>
      <c r="B19" s="56" t="s">
        <v>39</v>
      </c>
      <c r="C19" s="47" t="s">
        <v>6</v>
      </c>
      <c r="D19" s="47" t="s">
        <v>6</v>
      </c>
      <c r="E19" s="47" t="s">
        <v>6</v>
      </c>
      <c r="F19" s="47" t="s">
        <v>6</v>
      </c>
      <c r="G19" s="47" t="s">
        <v>6</v>
      </c>
      <c r="H19" s="47" t="s">
        <v>6</v>
      </c>
      <c r="I19" s="47" t="s">
        <v>6</v>
      </c>
      <c r="J19" s="47" t="s">
        <v>6</v>
      </c>
      <c r="K19" s="47" t="s">
        <v>6</v>
      </c>
      <c r="L19" s="47" t="s">
        <v>6</v>
      </c>
      <c r="M19" s="47" t="s">
        <v>6</v>
      </c>
      <c r="N19" s="47" t="s">
        <v>6</v>
      </c>
      <c r="O19" s="47" t="s">
        <v>6</v>
      </c>
      <c r="P19" s="47" t="s">
        <v>6</v>
      </c>
      <c r="Q19" s="47" t="s">
        <v>6</v>
      </c>
      <c r="R19" s="47" t="s">
        <v>6</v>
      </c>
      <c r="S19" s="60">
        <v>92</v>
      </c>
      <c r="T19" s="60">
        <v>95.1</v>
      </c>
      <c r="U19" s="74">
        <v>1</v>
      </c>
      <c r="V19" s="47" t="s">
        <v>6</v>
      </c>
      <c r="W19" s="47" t="s">
        <v>6</v>
      </c>
      <c r="X19" s="47" t="s">
        <v>6</v>
      </c>
      <c r="Y19" s="47" t="s">
        <v>6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ht="64.5" customHeight="1" x14ac:dyDescent="0.25">
      <c r="A20" s="46"/>
      <c r="B20" s="55" t="s">
        <v>33</v>
      </c>
      <c r="C20" s="47" t="s">
        <v>6</v>
      </c>
      <c r="D20" s="47" t="s">
        <v>6</v>
      </c>
      <c r="E20" s="47" t="s">
        <v>6</v>
      </c>
      <c r="F20" s="47" t="s">
        <v>6</v>
      </c>
      <c r="G20" s="91">
        <f>SUM(F21:F53)/34</f>
        <v>0.95080532212885149</v>
      </c>
      <c r="H20" s="30">
        <v>1326766.7</v>
      </c>
      <c r="I20" s="30">
        <v>837248.5</v>
      </c>
      <c r="J20" s="30"/>
      <c r="K20" s="30"/>
      <c r="L20" s="30">
        <v>1233378.3999999999</v>
      </c>
      <c r="M20" s="30">
        <v>830304.2</v>
      </c>
      <c r="N20" s="30"/>
      <c r="O20" s="30"/>
      <c r="P20" s="90">
        <f>(L20+M20)/(H20+I20)</f>
        <v>0.95363590791783703</v>
      </c>
      <c r="Q20" s="90">
        <f>G20*0.7+P20*0.3</f>
        <v>0.95165449786554712</v>
      </c>
      <c r="R20" s="90">
        <f>(H20+I20)/(H13+I13)</f>
        <v>0.99898947661536253</v>
      </c>
      <c r="S20" s="47" t="s">
        <v>6</v>
      </c>
      <c r="T20" s="47" t="s">
        <v>6</v>
      </c>
      <c r="U20" s="47" t="s">
        <v>6</v>
      </c>
      <c r="V20" s="48">
        <v>1</v>
      </c>
      <c r="W20" s="88">
        <f>V20*Q20</f>
        <v>0.95165449786554712</v>
      </c>
      <c r="X20" s="47" t="s">
        <v>6</v>
      </c>
      <c r="Y20" s="47" t="s">
        <v>6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ht="101.25" customHeight="1" x14ac:dyDescent="0.25">
      <c r="A21" s="32" t="s">
        <v>48</v>
      </c>
      <c r="B21" s="33" t="s">
        <v>46</v>
      </c>
      <c r="C21" s="34" t="s">
        <v>110</v>
      </c>
      <c r="D21" s="34">
        <v>178</v>
      </c>
      <c r="E21" s="61">
        <v>223.7</v>
      </c>
      <c r="F21" s="47">
        <v>1</v>
      </c>
      <c r="G21" s="47"/>
      <c r="H21" s="47" t="s">
        <v>6</v>
      </c>
      <c r="I21" s="47" t="s">
        <v>6</v>
      </c>
      <c r="J21" s="47" t="s">
        <v>6</v>
      </c>
      <c r="K21" s="47" t="s">
        <v>6</v>
      </c>
      <c r="L21" s="47" t="s">
        <v>6</v>
      </c>
      <c r="M21" s="47" t="s">
        <v>6</v>
      </c>
      <c r="N21" s="47" t="s">
        <v>6</v>
      </c>
      <c r="O21" s="47" t="s">
        <v>6</v>
      </c>
      <c r="P21" s="47" t="s">
        <v>6</v>
      </c>
      <c r="Q21" s="47" t="s">
        <v>6</v>
      </c>
      <c r="R21" s="47" t="s">
        <v>6</v>
      </c>
      <c r="S21" s="47" t="s">
        <v>6</v>
      </c>
      <c r="T21" s="47" t="s">
        <v>6</v>
      </c>
      <c r="U21" s="47" t="s">
        <v>6</v>
      </c>
      <c r="V21" s="47" t="s">
        <v>6</v>
      </c>
      <c r="W21" s="47" t="s">
        <v>6</v>
      </c>
      <c r="X21" s="47" t="s">
        <v>6</v>
      </c>
      <c r="Y21" s="47" t="s">
        <v>6</v>
      </c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ht="117" customHeight="1" x14ac:dyDescent="0.25">
      <c r="A22" s="35" t="s">
        <v>49</v>
      </c>
      <c r="B22" s="33" t="s">
        <v>47</v>
      </c>
      <c r="C22" s="34" t="s">
        <v>111</v>
      </c>
      <c r="D22" s="34">
        <v>250</v>
      </c>
      <c r="E22" s="61">
        <v>296.60000000000002</v>
      </c>
      <c r="F22" s="47">
        <v>1</v>
      </c>
      <c r="G22" s="47"/>
      <c r="H22" s="47" t="s">
        <v>6</v>
      </c>
      <c r="I22" s="47" t="s">
        <v>6</v>
      </c>
      <c r="J22" s="47" t="s">
        <v>6</v>
      </c>
      <c r="K22" s="47" t="s">
        <v>6</v>
      </c>
      <c r="L22" s="47" t="s">
        <v>6</v>
      </c>
      <c r="M22" s="47" t="s">
        <v>6</v>
      </c>
      <c r="N22" s="47" t="s">
        <v>6</v>
      </c>
      <c r="O22" s="47" t="s">
        <v>6</v>
      </c>
      <c r="P22" s="47" t="s">
        <v>6</v>
      </c>
      <c r="Q22" s="47" t="s">
        <v>6</v>
      </c>
      <c r="R22" s="47" t="s">
        <v>6</v>
      </c>
      <c r="S22" s="47" t="s">
        <v>6</v>
      </c>
      <c r="T22" s="47" t="s">
        <v>6</v>
      </c>
      <c r="U22" s="47" t="s">
        <v>6</v>
      </c>
      <c r="V22" s="47" t="s">
        <v>6</v>
      </c>
      <c r="W22" s="47" t="s">
        <v>6</v>
      </c>
      <c r="X22" s="47" t="s">
        <v>6</v>
      </c>
      <c r="Y22" s="47" t="s">
        <v>6</v>
      </c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ht="78.75" x14ac:dyDescent="0.25">
      <c r="A23" s="35" t="s">
        <v>50</v>
      </c>
      <c r="B23" s="33" t="s">
        <v>51</v>
      </c>
      <c r="C23" s="34" t="s">
        <v>112</v>
      </c>
      <c r="D23" s="34">
        <v>110</v>
      </c>
      <c r="E23" s="61">
        <v>119.8</v>
      </c>
      <c r="F23" s="47">
        <v>1</v>
      </c>
      <c r="G23" s="47"/>
      <c r="H23" s="47" t="s">
        <v>6</v>
      </c>
      <c r="I23" s="47" t="s">
        <v>6</v>
      </c>
      <c r="J23" s="47" t="s">
        <v>6</v>
      </c>
      <c r="K23" s="47" t="s">
        <v>6</v>
      </c>
      <c r="L23" s="47" t="s">
        <v>6</v>
      </c>
      <c r="M23" s="47" t="s">
        <v>6</v>
      </c>
      <c r="N23" s="47" t="s">
        <v>6</v>
      </c>
      <c r="O23" s="47" t="s">
        <v>6</v>
      </c>
      <c r="P23" s="47" t="s">
        <v>6</v>
      </c>
      <c r="Q23" s="47" t="s">
        <v>6</v>
      </c>
      <c r="R23" s="47" t="s">
        <v>6</v>
      </c>
      <c r="S23" s="47" t="s">
        <v>6</v>
      </c>
      <c r="T23" s="47" t="s">
        <v>6</v>
      </c>
      <c r="U23" s="47" t="s">
        <v>6</v>
      </c>
      <c r="V23" s="47" t="s">
        <v>6</v>
      </c>
      <c r="W23" s="47" t="s">
        <v>6</v>
      </c>
      <c r="X23" s="47" t="s">
        <v>6</v>
      </c>
      <c r="Y23" s="47" t="s">
        <v>6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ht="121.5" customHeight="1" x14ac:dyDescent="0.25">
      <c r="A24" s="35" t="s">
        <v>52</v>
      </c>
      <c r="B24" s="33" t="s">
        <v>53</v>
      </c>
      <c r="C24" s="34" t="s">
        <v>113</v>
      </c>
      <c r="D24" s="34" t="s">
        <v>108</v>
      </c>
      <c r="E24" s="61" t="s">
        <v>247</v>
      </c>
      <c r="F24" s="47">
        <v>1</v>
      </c>
      <c r="G24" s="47"/>
      <c r="H24" s="47" t="s">
        <v>6</v>
      </c>
      <c r="I24" s="47" t="s">
        <v>6</v>
      </c>
      <c r="J24" s="47" t="s">
        <v>6</v>
      </c>
      <c r="K24" s="47" t="s">
        <v>6</v>
      </c>
      <c r="L24" s="47" t="s">
        <v>6</v>
      </c>
      <c r="M24" s="47" t="s">
        <v>6</v>
      </c>
      <c r="N24" s="47" t="s">
        <v>6</v>
      </c>
      <c r="O24" s="47" t="s">
        <v>6</v>
      </c>
      <c r="P24" s="47" t="s">
        <v>6</v>
      </c>
      <c r="Q24" s="47" t="s">
        <v>6</v>
      </c>
      <c r="R24" s="47" t="s">
        <v>6</v>
      </c>
      <c r="S24" s="47" t="s">
        <v>6</v>
      </c>
      <c r="T24" s="47" t="s">
        <v>6</v>
      </c>
      <c r="U24" s="47" t="s">
        <v>6</v>
      </c>
      <c r="V24" s="47" t="s">
        <v>6</v>
      </c>
      <c r="W24" s="47" t="s">
        <v>6</v>
      </c>
      <c r="X24" s="47" t="s">
        <v>6</v>
      </c>
      <c r="Y24" s="47" t="s">
        <v>6</v>
      </c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ht="151.5" customHeight="1" x14ac:dyDescent="0.25">
      <c r="A25" s="32" t="s">
        <v>54</v>
      </c>
      <c r="B25" s="33" t="s">
        <v>55</v>
      </c>
      <c r="C25" s="34" t="s">
        <v>114</v>
      </c>
      <c r="D25" s="36">
        <v>118</v>
      </c>
      <c r="E25" s="62">
        <v>197</v>
      </c>
      <c r="F25" s="47">
        <v>1</v>
      </c>
      <c r="G25" s="47"/>
      <c r="H25" s="47" t="s">
        <v>6</v>
      </c>
      <c r="I25" s="47" t="s">
        <v>6</v>
      </c>
      <c r="J25" s="47" t="s">
        <v>6</v>
      </c>
      <c r="K25" s="47" t="s">
        <v>6</v>
      </c>
      <c r="L25" s="47" t="s">
        <v>6</v>
      </c>
      <c r="M25" s="47" t="s">
        <v>6</v>
      </c>
      <c r="N25" s="47" t="s">
        <v>6</v>
      </c>
      <c r="O25" s="47" t="s">
        <v>6</v>
      </c>
      <c r="P25" s="47" t="s">
        <v>6</v>
      </c>
      <c r="Q25" s="47" t="s">
        <v>6</v>
      </c>
      <c r="R25" s="47" t="s">
        <v>6</v>
      </c>
      <c r="S25" s="47" t="s">
        <v>6</v>
      </c>
      <c r="T25" s="47" t="s">
        <v>6</v>
      </c>
      <c r="U25" s="47" t="s">
        <v>6</v>
      </c>
      <c r="V25" s="47" t="s">
        <v>6</v>
      </c>
      <c r="W25" s="47" t="s">
        <v>6</v>
      </c>
      <c r="X25" s="47" t="s">
        <v>6</v>
      </c>
      <c r="Y25" s="47" t="s">
        <v>6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ht="87" customHeight="1" x14ac:dyDescent="0.25">
      <c r="A26" s="32" t="s">
        <v>56</v>
      </c>
      <c r="B26" s="33" t="s">
        <v>57</v>
      </c>
      <c r="C26" s="34" t="s">
        <v>115</v>
      </c>
      <c r="D26" s="34">
        <v>115</v>
      </c>
      <c r="E26" s="61">
        <v>147.19999999999999</v>
      </c>
      <c r="F26" s="47">
        <v>1</v>
      </c>
      <c r="G26" s="47"/>
      <c r="H26" s="47" t="s">
        <v>6</v>
      </c>
      <c r="I26" s="47" t="s">
        <v>6</v>
      </c>
      <c r="J26" s="47" t="s">
        <v>6</v>
      </c>
      <c r="K26" s="47" t="s">
        <v>6</v>
      </c>
      <c r="L26" s="47" t="s">
        <v>6</v>
      </c>
      <c r="M26" s="47" t="s">
        <v>6</v>
      </c>
      <c r="N26" s="47" t="s">
        <v>6</v>
      </c>
      <c r="O26" s="47" t="s">
        <v>6</v>
      </c>
      <c r="P26" s="47" t="s">
        <v>6</v>
      </c>
      <c r="Q26" s="47" t="s">
        <v>6</v>
      </c>
      <c r="R26" s="47" t="s">
        <v>6</v>
      </c>
      <c r="S26" s="47" t="s">
        <v>6</v>
      </c>
      <c r="T26" s="47" t="s">
        <v>6</v>
      </c>
      <c r="U26" s="47" t="s">
        <v>6</v>
      </c>
      <c r="V26" s="47" t="s">
        <v>6</v>
      </c>
      <c r="W26" s="47" t="s">
        <v>6</v>
      </c>
      <c r="X26" s="47" t="s">
        <v>6</v>
      </c>
      <c r="Y26" s="47" t="s">
        <v>6</v>
      </c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 ht="105.75" customHeight="1" x14ac:dyDescent="0.25">
      <c r="A27" s="32" t="s">
        <v>58</v>
      </c>
      <c r="B27" s="33" t="s">
        <v>59</v>
      </c>
      <c r="C27" s="34" t="s">
        <v>114</v>
      </c>
      <c r="D27" s="36">
        <v>5300</v>
      </c>
      <c r="E27" s="62">
        <v>6260</v>
      </c>
      <c r="F27" s="47">
        <v>1</v>
      </c>
      <c r="G27" s="47"/>
      <c r="H27" s="47" t="s">
        <v>6</v>
      </c>
      <c r="I27" s="47" t="s">
        <v>6</v>
      </c>
      <c r="J27" s="47" t="s">
        <v>6</v>
      </c>
      <c r="K27" s="47" t="s">
        <v>6</v>
      </c>
      <c r="L27" s="47" t="s">
        <v>6</v>
      </c>
      <c r="M27" s="47" t="s">
        <v>6</v>
      </c>
      <c r="N27" s="47" t="s">
        <v>6</v>
      </c>
      <c r="O27" s="47" t="s">
        <v>6</v>
      </c>
      <c r="P27" s="47" t="s">
        <v>6</v>
      </c>
      <c r="Q27" s="47" t="s">
        <v>6</v>
      </c>
      <c r="R27" s="47" t="s">
        <v>6</v>
      </c>
      <c r="S27" s="47" t="s">
        <v>6</v>
      </c>
      <c r="T27" s="47" t="s">
        <v>6</v>
      </c>
      <c r="U27" s="47" t="s">
        <v>6</v>
      </c>
      <c r="V27" s="47" t="s">
        <v>6</v>
      </c>
      <c r="W27" s="47" t="s">
        <v>6</v>
      </c>
      <c r="X27" s="47" t="s">
        <v>6</v>
      </c>
      <c r="Y27" s="47" t="s">
        <v>6</v>
      </c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ht="264" customHeight="1" x14ac:dyDescent="0.25">
      <c r="A28" s="32" t="s">
        <v>60</v>
      </c>
      <c r="B28" s="33" t="s">
        <v>61</v>
      </c>
      <c r="C28" s="34" t="s">
        <v>116</v>
      </c>
      <c r="D28" s="34">
        <v>22.2</v>
      </c>
      <c r="E28" s="61">
        <v>28.6</v>
      </c>
      <c r="F28" s="47">
        <v>1</v>
      </c>
      <c r="G28" s="47"/>
      <c r="H28" s="47" t="s">
        <v>6</v>
      </c>
      <c r="I28" s="47" t="s">
        <v>6</v>
      </c>
      <c r="J28" s="47" t="s">
        <v>6</v>
      </c>
      <c r="K28" s="47" t="s">
        <v>6</v>
      </c>
      <c r="L28" s="47" t="s">
        <v>6</v>
      </c>
      <c r="M28" s="47" t="s">
        <v>6</v>
      </c>
      <c r="N28" s="47" t="s">
        <v>6</v>
      </c>
      <c r="O28" s="47" t="s">
        <v>6</v>
      </c>
      <c r="P28" s="47" t="s">
        <v>6</v>
      </c>
      <c r="Q28" s="47" t="s">
        <v>6</v>
      </c>
      <c r="R28" s="47" t="s">
        <v>6</v>
      </c>
      <c r="S28" s="47" t="s">
        <v>6</v>
      </c>
      <c r="T28" s="47" t="s">
        <v>6</v>
      </c>
      <c r="U28" s="47" t="s">
        <v>6</v>
      </c>
      <c r="V28" s="47" t="s">
        <v>6</v>
      </c>
      <c r="W28" s="47" t="s">
        <v>6</v>
      </c>
      <c r="X28" s="47" t="s">
        <v>6</v>
      </c>
      <c r="Y28" s="47" t="s">
        <v>6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ht="357" customHeight="1" x14ac:dyDescent="0.25">
      <c r="A29" s="32" t="s">
        <v>62</v>
      </c>
      <c r="B29" s="78" t="s">
        <v>63</v>
      </c>
      <c r="C29" s="34" t="s">
        <v>114</v>
      </c>
      <c r="D29" s="36">
        <v>168</v>
      </c>
      <c r="E29" s="62">
        <v>55</v>
      </c>
      <c r="F29" s="52">
        <f>E29/D29</f>
        <v>0.32738095238095238</v>
      </c>
      <c r="G29" s="47"/>
      <c r="H29" s="47" t="s">
        <v>6</v>
      </c>
      <c r="I29" s="47" t="s">
        <v>6</v>
      </c>
      <c r="J29" s="47" t="s">
        <v>6</v>
      </c>
      <c r="K29" s="47" t="s">
        <v>6</v>
      </c>
      <c r="L29" s="47" t="s">
        <v>6</v>
      </c>
      <c r="M29" s="47" t="s">
        <v>6</v>
      </c>
      <c r="N29" s="47" t="s">
        <v>6</v>
      </c>
      <c r="O29" s="47" t="s">
        <v>6</v>
      </c>
      <c r="P29" s="47" t="s">
        <v>6</v>
      </c>
      <c r="Q29" s="47" t="s">
        <v>6</v>
      </c>
      <c r="R29" s="47" t="s">
        <v>6</v>
      </c>
      <c r="S29" s="47" t="s">
        <v>6</v>
      </c>
      <c r="T29" s="47" t="s">
        <v>6</v>
      </c>
      <c r="U29" s="47" t="s">
        <v>6</v>
      </c>
      <c r="V29" s="47" t="s">
        <v>6</v>
      </c>
      <c r="W29" s="47" t="s">
        <v>6</v>
      </c>
      <c r="X29" s="47" t="s">
        <v>6</v>
      </c>
      <c r="Y29" s="47" t="s">
        <v>6</v>
      </c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ht="408.75" customHeight="1" x14ac:dyDescent="0.25">
      <c r="A30" s="32" t="s">
        <v>64</v>
      </c>
      <c r="B30" s="33" t="s">
        <v>65</v>
      </c>
      <c r="C30" s="34" t="s">
        <v>117</v>
      </c>
      <c r="D30" s="36">
        <v>237</v>
      </c>
      <c r="E30" s="62">
        <v>273</v>
      </c>
      <c r="F30" s="47">
        <v>1</v>
      </c>
      <c r="G30" s="47"/>
      <c r="H30" s="47" t="s">
        <v>6</v>
      </c>
      <c r="I30" s="47" t="s">
        <v>6</v>
      </c>
      <c r="J30" s="47" t="s">
        <v>6</v>
      </c>
      <c r="K30" s="47" t="s">
        <v>6</v>
      </c>
      <c r="L30" s="47" t="s">
        <v>6</v>
      </c>
      <c r="M30" s="47" t="s">
        <v>6</v>
      </c>
      <c r="N30" s="47" t="s">
        <v>6</v>
      </c>
      <c r="O30" s="47" t="s">
        <v>6</v>
      </c>
      <c r="P30" s="47" t="s">
        <v>6</v>
      </c>
      <c r="Q30" s="47" t="s">
        <v>6</v>
      </c>
      <c r="R30" s="47" t="s">
        <v>6</v>
      </c>
      <c r="S30" s="47" t="s">
        <v>6</v>
      </c>
      <c r="T30" s="47" t="s">
        <v>6</v>
      </c>
      <c r="U30" s="47" t="s">
        <v>6</v>
      </c>
      <c r="V30" s="47" t="s">
        <v>6</v>
      </c>
      <c r="W30" s="47" t="s">
        <v>6</v>
      </c>
      <c r="X30" s="47" t="s">
        <v>6</v>
      </c>
      <c r="Y30" s="47" t="s">
        <v>6</v>
      </c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 ht="115.5" customHeight="1" x14ac:dyDescent="0.25">
      <c r="A31" s="35" t="s">
        <v>66</v>
      </c>
      <c r="B31" s="33" t="s">
        <v>67</v>
      </c>
      <c r="C31" s="34" t="s">
        <v>118</v>
      </c>
      <c r="D31" s="36">
        <v>5350</v>
      </c>
      <c r="E31" s="62">
        <v>5596</v>
      </c>
      <c r="F31" s="47">
        <v>1</v>
      </c>
      <c r="G31" s="47"/>
      <c r="H31" s="47" t="s">
        <v>6</v>
      </c>
      <c r="I31" s="47" t="s">
        <v>6</v>
      </c>
      <c r="J31" s="47" t="s">
        <v>6</v>
      </c>
      <c r="K31" s="47" t="s">
        <v>6</v>
      </c>
      <c r="L31" s="47" t="s">
        <v>6</v>
      </c>
      <c r="M31" s="47" t="s">
        <v>6</v>
      </c>
      <c r="N31" s="47" t="s">
        <v>6</v>
      </c>
      <c r="O31" s="47" t="s">
        <v>6</v>
      </c>
      <c r="P31" s="47" t="s">
        <v>6</v>
      </c>
      <c r="Q31" s="47" t="s">
        <v>6</v>
      </c>
      <c r="R31" s="47" t="s">
        <v>6</v>
      </c>
      <c r="S31" s="47" t="s">
        <v>6</v>
      </c>
      <c r="T31" s="47" t="s">
        <v>6</v>
      </c>
      <c r="U31" s="47" t="s">
        <v>6</v>
      </c>
      <c r="V31" s="47" t="s">
        <v>6</v>
      </c>
      <c r="W31" s="47" t="s">
        <v>6</v>
      </c>
      <c r="X31" s="47" t="s">
        <v>6</v>
      </c>
      <c r="Y31" s="47" t="s">
        <v>6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ht="372.75" customHeight="1" x14ac:dyDescent="0.25">
      <c r="A32" s="35" t="s">
        <v>248</v>
      </c>
      <c r="B32" s="33" t="s">
        <v>249</v>
      </c>
      <c r="C32" s="34" t="s">
        <v>250</v>
      </c>
      <c r="D32" s="36">
        <v>1</v>
      </c>
      <c r="E32" s="62">
        <v>1</v>
      </c>
      <c r="F32" s="47">
        <v>1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 ht="214.5" customHeight="1" x14ac:dyDescent="0.25">
      <c r="A33" s="32" t="s">
        <v>68</v>
      </c>
      <c r="B33" s="33" t="s">
        <v>69</v>
      </c>
      <c r="C33" s="34" t="s">
        <v>119</v>
      </c>
      <c r="D33" s="34">
        <v>225.5</v>
      </c>
      <c r="E33" s="61">
        <v>309</v>
      </c>
      <c r="F33" s="47">
        <v>1</v>
      </c>
      <c r="G33" s="47"/>
      <c r="H33" s="47" t="s">
        <v>6</v>
      </c>
      <c r="I33" s="47" t="s">
        <v>6</v>
      </c>
      <c r="J33" s="47" t="s">
        <v>6</v>
      </c>
      <c r="K33" s="47" t="s">
        <v>6</v>
      </c>
      <c r="L33" s="47" t="s">
        <v>6</v>
      </c>
      <c r="M33" s="47" t="s">
        <v>6</v>
      </c>
      <c r="N33" s="47" t="s">
        <v>6</v>
      </c>
      <c r="O33" s="47" t="s">
        <v>6</v>
      </c>
      <c r="P33" s="47" t="s">
        <v>6</v>
      </c>
      <c r="Q33" s="47" t="s">
        <v>6</v>
      </c>
      <c r="R33" s="47" t="s">
        <v>6</v>
      </c>
      <c r="S33" s="47" t="s">
        <v>6</v>
      </c>
      <c r="T33" s="47" t="s">
        <v>6</v>
      </c>
      <c r="U33" s="47" t="s">
        <v>6</v>
      </c>
      <c r="V33" s="47" t="s">
        <v>6</v>
      </c>
      <c r="W33" s="47" t="s">
        <v>6</v>
      </c>
      <c r="X33" s="47" t="s">
        <v>6</v>
      </c>
      <c r="Y33" s="47" t="s">
        <v>6</v>
      </c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ht="101.25" customHeight="1" x14ac:dyDescent="0.25">
      <c r="A34" s="32" t="s">
        <v>70</v>
      </c>
      <c r="B34" s="33" t="s">
        <v>71</v>
      </c>
      <c r="C34" s="34" t="s">
        <v>110</v>
      </c>
      <c r="D34" s="34">
        <v>3.9</v>
      </c>
      <c r="E34" s="61">
        <v>8.6999999999999993</v>
      </c>
      <c r="F34" s="47">
        <v>1</v>
      </c>
      <c r="G34" s="47"/>
      <c r="H34" s="47" t="s">
        <v>6</v>
      </c>
      <c r="I34" s="47" t="s">
        <v>6</v>
      </c>
      <c r="J34" s="47" t="s">
        <v>6</v>
      </c>
      <c r="K34" s="47" t="s">
        <v>6</v>
      </c>
      <c r="L34" s="47" t="s">
        <v>6</v>
      </c>
      <c r="M34" s="47" t="s">
        <v>6</v>
      </c>
      <c r="N34" s="47" t="s">
        <v>6</v>
      </c>
      <c r="O34" s="47" t="s">
        <v>6</v>
      </c>
      <c r="P34" s="47" t="s">
        <v>6</v>
      </c>
      <c r="Q34" s="47" t="s">
        <v>6</v>
      </c>
      <c r="R34" s="47" t="s">
        <v>6</v>
      </c>
      <c r="S34" s="47" t="s">
        <v>6</v>
      </c>
      <c r="T34" s="47" t="s">
        <v>6</v>
      </c>
      <c r="U34" s="47" t="s">
        <v>6</v>
      </c>
      <c r="V34" s="47" t="s">
        <v>6</v>
      </c>
      <c r="W34" s="47" t="s">
        <v>6</v>
      </c>
      <c r="X34" s="47" t="s">
        <v>6</v>
      </c>
      <c r="Y34" s="47" t="s">
        <v>6</v>
      </c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ht="104.25" customHeight="1" x14ac:dyDescent="0.25">
      <c r="A35" s="32" t="s">
        <v>72</v>
      </c>
      <c r="B35" s="33" t="s">
        <v>73</v>
      </c>
      <c r="C35" s="34" t="s">
        <v>110</v>
      </c>
      <c r="D35" s="34">
        <v>3.9</v>
      </c>
      <c r="E35" s="61">
        <v>8.1</v>
      </c>
      <c r="F35" s="47">
        <v>1</v>
      </c>
      <c r="G35" s="47"/>
      <c r="H35" s="47" t="s">
        <v>6</v>
      </c>
      <c r="I35" s="47" t="s">
        <v>6</v>
      </c>
      <c r="J35" s="47" t="s">
        <v>6</v>
      </c>
      <c r="K35" s="47" t="s">
        <v>6</v>
      </c>
      <c r="L35" s="47" t="s">
        <v>6</v>
      </c>
      <c r="M35" s="47" t="s">
        <v>6</v>
      </c>
      <c r="N35" s="47" t="s">
        <v>6</v>
      </c>
      <c r="O35" s="47" t="s">
        <v>6</v>
      </c>
      <c r="P35" s="47" t="s">
        <v>6</v>
      </c>
      <c r="Q35" s="47" t="s">
        <v>6</v>
      </c>
      <c r="R35" s="47" t="s">
        <v>6</v>
      </c>
      <c r="S35" s="47" t="s">
        <v>6</v>
      </c>
      <c r="T35" s="47" t="s">
        <v>6</v>
      </c>
      <c r="U35" s="47" t="s">
        <v>6</v>
      </c>
      <c r="V35" s="47" t="s">
        <v>6</v>
      </c>
      <c r="W35" s="47" t="s">
        <v>6</v>
      </c>
      <c r="X35" s="47" t="s">
        <v>6</v>
      </c>
      <c r="Y35" s="47" t="s">
        <v>6</v>
      </c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ht="126" x14ac:dyDescent="0.25">
      <c r="A36" s="32" t="s">
        <v>74</v>
      </c>
      <c r="B36" s="33" t="s">
        <v>75</v>
      </c>
      <c r="C36" s="34" t="s">
        <v>110</v>
      </c>
      <c r="D36" s="34">
        <v>4.7</v>
      </c>
      <c r="E36" s="61">
        <v>5.2</v>
      </c>
      <c r="F36" s="47">
        <v>1</v>
      </c>
      <c r="G36" s="47"/>
      <c r="H36" s="47" t="s">
        <v>6</v>
      </c>
      <c r="I36" s="47" t="s">
        <v>6</v>
      </c>
      <c r="J36" s="47" t="s">
        <v>6</v>
      </c>
      <c r="K36" s="47" t="s">
        <v>6</v>
      </c>
      <c r="L36" s="47" t="s">
        <v>6</v>
      </c>
      <c r="M36" s="47" t="s">
        <v>6</v>
      </c>
      <c r="N36" s="47" t="s">
        <v>6</v>
      </c>
      <c r="O36" s="47" t="s">
        <v>6</v>
      </c>
      <c r="P36" s="47" t="s">
        <v>6</v>
      </c>
      <c r="Q36" s="47" t="s">
        <v>6</v>
      </c>
      <c r="R36" s="47" t="s">
        <v>6</v>
      </c>
      <c r="S36" s="47" t="s">
        <v>6</v>
      </c>
      <c r="T36" s="47" t="s">
        <v>6</v>
      </c>
      <c r="U36" s="47" t="s">
        <v>6</v>
      </c>
      <c r="V36" s="47" t="s">
        <v>6</v>
      </c>
      <c r="W36" s="47" t="s">
        <v>6</v>
      </c>
      <c r="X36" s="47" t="s">
        <v>6</v>
      </c>
      <c r="Y36" s="47" t="s">
        <v>6</v>
      </c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ht="141.75" x14ac:dyDescent="0.25">
      <c r="A37" s="32" t="s">
        <v>76</v>
      </c>
      <c r="B37" s="33" t="s">
        <v>77</v>
      </c>
      <c r="C37" s="34" t="s">
        <v>308</v>
      </c>
      <c r="D37" s="36">
        <v>223</v>
      </c>
      <c r="E37" s="62">
        <v>247</v>
      </c>
      <c r="F37" s="47">
        <v>1</v>
      </c>
      <c r="G37" s="47"/>
      <c r="H37" s="47" t="s">
        <v>6</v>
      </c>
      <c r="I37" s="47" t="s">
        <v>6</v>
      </c>
      <c r="J37" s="47" t="s">
        <v>6</v>
      </c>
      <c r="K37" s="47" t="s">
        <v>6</v>
      </c>
      <c r="L37" s="47" t="s">
        <v>6</v>
      </c>
      <c r="M37" s="47" t="s">
        <v>6</v>
      </c>
      <c r="N37" s="47" t="s">
        <v>6</v>
      </c>
      <c r="O37" s="47" t="s">
        <v>6</v>
      </c>
      <c r="P37" s="47" t="s">
        <v>6</v>
      </c>
      <c r="Q37" s="47" t="s">
        <v>6</v>
      </c>
      <c r="R37" s="47" t="s">
        <v>6</v>
      </c>
      <c r="S37" s="47" t="s">
        <v>6</v>
      </c>
      <c r="T37" s="47" t="s">
        <v>6</v>
      </c>
      <c r="U37" s="47" t="s">
        <v>6</v>
      </c>
      <c r="V37" s="47" t="s">
        <v>6</v>
      </c>
      <c r="W37" s="47" t="s">
        <v>6</v>
      </c>
      <c r="X37" s="47" t="s">
        <v>6</v>
      </c>
      <c r="Y37" s="47" t="s">
        <v>6</v>
      </c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ht="240.75" customHeight="1" x14ac:dyDescent="0.25">
      <c r="A38" s="32" t="s">
        <v>78</v>
      </c>
      <c r="B38" s="33" t="s">
        <v>79</v>
      </c>
      <c r="C38" s="34" t="s">
        <v>120</v>
      </c>
      <c r="D38" s="36">
        <v>150</v>
      </c>
      <c r="E38" s="62">
        <v>227</v>
      </c>
      <c r="F38" s="47">
        <v>1</v>
      </c>
      <c r="G38" s="47"/>
      <c r="H38" s="47" t="s">
        <v>6</v>
      </c>
      <c r="I38" s="47" t="s">
        <v>6</v>
      </c>
      <c r="J38" s="47" t="s">
        <v>6</v>
      </c>
      <c r="K38" s="47" t="s">
        <v>6</v>
      </c>
      <c r="L38" s="47" t="s">
        <v>6</v>
      </c>
      <c r="M38" s="47" t="s">
        <v>6</v>
      </c>
      <c r="N38" s="47" t="s">
        <v>6</v>
      </c>
      <c r="O38" s="47" t="s">
        <v>6</v>
      </c>
      <c r="P38" s="47" t="s">
        <v>6</v>
      </c>
      <c r="Q38" s="47" t="s">
        <v>6</v>
      </c>
      <c r="R38" s="47" t="s">
        <v>6</v>
      </c>
      <c r="S38" s="47" t="s">
        <v>6</v>
      </c>
      <c r="T38" s="47" t="s">
        <v>6</v>
      </c>
      <c r="U38" s="47" t="s">
        <v>6</v>
      </c>
      <c r="V38" s="47" t="s">
        <v>6</v>
      </c>
      <c r="W38" s="47" t="s">
        <v>6</v>
      </c>
      <c r="X38" s="47" t="s">
        <v>6</v>
      </c>
      <c r="Y38" s="47" t="s">
        <v>6</v>
      </c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ht="268.5" customHeight="1" x14ac:dyDescent="0.25">
      <c r="A39" s="32" t="s">
        <v>251</v>
      </c>
      <c r="B39" s="33" t="s">
        <v>252</v>
      </c>
      <c r="C39" s="34" t="s">
        <v>253</v>
      </c>
      <c r="D39" s="36">
        <v>100</v>
      </c>
      <c r="E39" s="62">
        <v>456</v>
      </c>
      <c r="F39" s="47">
        <v>1</v>
      </c>
      <c r="G39" s="47"/>
      <c r="H39" s="47" t="s">
        <v>6</v>
      </c>
      <c r="I39" s="47" t="s">
        <v>6</v>
      </c>
      <c r="J39" s="47" t="s">
        <v>6</v>
      </c>
      <c r="K39" s="47" t="s">
        <v>6</v>
      </c>
      <c r="L39" s="47" t="s">
        <v>6</v>
      </c>
      <c r="M39" s="47" t="s">
        <v>6</v>
      </c>
      <c r="N39" s="47" t="s">
        <v>6</v>
      </c>
      <c r="O39" s="47" t="s">
        <v>6</v>
      </c>
      <c r="P39" s="47" t="s">
        <v>6</v>
      </c>
      <c r="Q39" s="47" t="s">
        <v>6</v>
      </c>
      <c r="R39" s="47" t="s">
        <v>6</v>
      </c>
      <c r="S39" s="47" t="s">
        <v>6</v>
      </c>
      <c r="T39" s="47" t="s">
        <v>6</v>
      </c>
      <c r="U39" s="47" t="s">
        <v>6</v>
      </c>
      <c r="V39" s="47" t="s">
        <v>6</v>
      </c>
      <c r="W39" s="47" t="s">
        <v>6</v>
      </c>
      <c r="X39" s="47" t="s">
        <v>6</v>
      </c>
      <c r="Y39" s="47" t="s">
        <v>6</v>
      </c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ht="336" customHeight="1" x14ac:dyDescent="0.25">
      <c r="A40" s="32" t="s">
        <v>254</v>
      </c>
      <c r="B40" s="33" t="s">
        <v>255</v>
      </c>
      <c r="C40" s="34" t="s">
        <v>256</v>
      </c>
      <c r="D40" s="36">
        <v>1736</v>
      </c>
      <c r="E40" s="62">
        <v>3281</v>
      </c>
      <c r="F40" s="47">
        <v>1</v>
      </c>
      <c r="G40" s="47"/>
      <c r="H40" s="47" t="s">
        <v>6</v>
      </c>
      <c r="I40" s="47" t="s">
        <v>6</v>
      </c>
      <c r="J40" s="47" t="s">
        <v>6</v>
      </c>
      <c r="K40" s="47" t="s">
        <v>6</v>
      </c>
      <c r="L40" s="47" t="s">
        <v>6</v>
      </c>
      <c r="M40" s="47" t="s">
        <v>6</v>
      </c>
      <c r="N40" s="47" t="s">
        <v>6</v>
      </c>
      <c r="O40" s="47" t="s">
        <v>6</v>
      </c>
      <c r="P40" s="47" t="s">
        <v>6</v>
      </c>
      <c r="Q40" s="47" t="s">
        <v>6</v>
      </c>
      <c r="R40" s="47" t="s">
        <v>6</v>
      </c>
      <c r="S40" s="47" t="s">
        <v>6</v>
      </c>
      <c r="T40" s="47" t="s">
        <v>6</v>
      </c>
      <c r="U40" s="47" t="s">
        <v>6</v>
      </c>
      <c r="V40" s="47" t="s">
        <v>6</v>
      </c>
      <c r="W40" s="47" t="s">
        <v>6</v>
      </c>
      <c r="X40" s="47" t="s">
        <v>6</v>
      </c>
      <c r="Y40" s="47" t="s">
        <v>6</v>
      </c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ht="137.25" customHeight="1" x14ac:dyDescent="0.25">
      <c r="A41" s="32" t="s">
        <v>80</v>
      </c>
      <c r="B41" s="33" t="s">
        <v>81</v>
      </c>
      <c r="C41" s="34" t="s">
        <v>309</v>
      </c>
      <c r="D41" s="34" t="s">
        <v>109</v>
      </c>
      <c r="E41" s="63">
        <v>49.6</v>
      </c>
      <c r="F41" s="47">
        <v>1</v>
      </c>
      <c r="G41" s="47"/>
      <c r="H41" s="47" t="s">
        <v>6</v>
      </c>
      <c r="I41" s="47" t="s">
        <v>6</v>
      </c>
      <c r="J41" s="47" t="s">
        <v>6</v>
      </c>
      <c r="K41" s="47" t="s">
        <v>6</v>
      </c>
      <c r="L41" s="47" t="s">
        <v>6</v>
      </c>
      <c r="M41" s="47" t="s">
        <v>6</v>
      </c>
      <c r="N41" s="47" t="s">
        <v>6</v>
      </c>
      <c r="O41" s="47" t="s">
        <v>6</v>
      </c>
      <c r="P41" s="47" t="s">
        <v>6</v>
      </c>
      <c r="Q41" s="47" t="s">
        <v>6</v>
      </c>
      <c r="R41" s="47" t="s">
        <v>6</v>
      </c>
      <c r="S41" s="47" t="s">
        <v>6</v>
      </c>
      <c r="T41" s="47" t="s">
        <v>6</v>
      </c>
      <c r="U41" s="47" t="s">
        <v>6</v>
      </c>
      <c r="V41" s="47" t="s">
        <v>6</v>
      </c>
      <c r="W41" s="47" t="s">
        <v>6</v>
      </c>
      <c r="X41" s="47" t="s">
        <v>6</v>
      </c>
      <c r="Y41" s="47" t="s">
        <v>6</v>
      </c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ht="189" x14ac:dyDescent="0.25">
      <c r="A42" s="32" t="s">
        <v>82</v>
      </c>
      <c r="B42" s="33" t="s">
        <v>83</v>
      </c>
      <c r="C42" s="34" t="s">
        <v>310</v>
      </c>
      <c r="D42" s="34" t="s">
        <v>109</v>
      </c>
      <c r="E42" s="64">
        <v>5.2</v>
      </c>
      <c r="F42" s="47">
        <v>1</v>
      </c>
      <c r="G42" s="47"/>
      <c r="H42" s="47" t="s">
        <v>6</v>
      </c>
      <c r="I42" s="47" t="s">
        <v>6</v>
      </c>
      <c r="J42" s="47" t="s">
        <v>6</v>
      </c>
      <c r="K42" s="47" t="s">
        <v>6</v>
      </c>
      <c r="L42" s="47" t="s">
        <v>6</v>
      </c>
      <c r="M42" s="47" t="s">
        <v>6</v>
      </c>
      <c r="N42" s="47" t="s">
        <v>6</v>
      </c>
      <c r="O42" s="47" t="s">
        <v>6</v>
      </c>
      <c r="P42" s="47" t="s">
        <v>6</v>
      </c>
      <c r="Q42" s="47" t="s">
        <v>6</v>
      </c>
      <c r="R42" s="47" t="s">
        <v>6</v>
      </c>
      <c r="S42" s="47" t="s">
        <v>6</v>
      </c>
      <c r="T42" s="47" t="s">
        <v>6</v>
      </c>
      <c r="U42" s="47" t="s">
        <v>6</v>
      </c>
      <c r="V42" s="47" t="s">
        <v>6</v>
      </c>
      <c r="W42" s="47" t="s">
        <v>6</v>
      </c>
      <c r="X42" s="47" t="s">
        <v>6</v>
      </c>
      <c r="Y42" s="47" t="s">
        <v>6</v>
      </c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ht="236.25" x14ac:dyDescent="0.25">
      <c r="A43" s="32" t="s">
        <v>84</v>
      </c>
      <c r="B43" s="33" t="s">
        <v>85</v>
      </c>
      <c r="C43" s="34" t="s">
        <v>311</v>
      </c>
      <c r="D43" s="34" t="s">
        <v>109</v>
      </c>
      <c r="E43" s="62">
        <v>202</v>
      </c>
      <c r="F43" s="47">
        <v>1</v>
      </c>
      <c r="G43" s="47"/>
      <c r="H43" s="47" t="s">
        <v>6</v>
      </c>
      <c r="I43" s="47" t="s">
        <v>6</v>
      </c>
      <c r="J43" s="47" t="s">
        <v>6</v>
      </c>
      <c r="K43" s="47" t="s">
        <v>6</v>
      </c>
      <c r="L43" s="47" t="s">
        <v>6</v>
      </c>
      <c r="M43" s="47" t="s">
        <v>6</v>
      </c>
      <c r="N43" s="47" t="s">
        <v>6</v>
      </c>
      <c r="O43" s="47" t="s">
        <v>6</v>
      </c>
      <c r="P43" s="47" t="s">
        <v>6</v>
      </c>
      <c r="Q43" s="47" t="s">
        <v>6</v>
      </c>
      <c r="R43" s="47" t="s">
        <v>6</v>
      </c>
      <c r="S43" s="47" t="s">
        <v>6</v>
      </c>
      <c r="T43" s="47" t="s">
        <v>6</v>
      </c>
      <c r="U43" s="47" t="s">
        <v>6</v>
      </c>
      <c r="V43" s="47" t="s">
        <v>6</v>
      </c>
      <c r="W43" s="47" t="s">
        <v>6</v>
      </c>
      <c r="X43" s="47" t="s">
        <v>6</v>
      </c>
      <c r="Y43" s="47" t="s">
        <v>6</v>
      </c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ht="209.25" customHeight="1" x14ac:dyDescent="0.25">
      <c r="A44" s="32" t="s">
        <v>86</v>
      </c>
      <c r="B44" s="33" t="s">
        <v>87</v>
      </c>
      <c r="C44" s="34" t="s">
        <v>312</v>
      </c>
      <c r="D44" s="37" t="s">
        <v>109</v>
      </c>
      <c r="E44" s="61">
        <v>323</v>
      </c>
      <c r="F44" s="47">
        <v>1</v>
      </c>
      <c r="G44" s="47"/>
      <c r="H44" s="47" t="s">
        <v>6</v>
      </c>
      <c r="I44" s="47" t="s">
        <v>6</v>
      </c>
      <c r="J44" s="47" t="s">
        <v>6</v>
      </c>
      <c r="K44" s="47" t="s">
        <v>6</v>
      </c>
      <c r="L44" s="47" t="s">
        <v>6</v>
      </c>
      <c r="M44" s="47" t="s">
        <v>6</v>
      </c>
      <c r="N44" s="47" t="s">
        <v>6</v>
      </c>
      <c r="O44" s="47" t="s">
        <v>6</v>
      </c>
      <c r="P44" s="47" t="s">
        <v>6</v>
      </c>
      <c r="Q44" s="47" t="s">
        <v>6</v>
      </c>
      <c r="R44" s="47" t="s">
        <v>6</v>
      </c>
      <c r="S44" s="47" t="s">
        <v>6</v>
      </c>
      <c r="T44" s="47" t="s">
        <v>6</v>
      </c>
      <c r="U44" s="47" t="s">
        <v>6</v>
      </c>
      <c r="V44" s="47" t="s">
        <v>6</v>
      </c>
      <c r="W44" s="47" t="s">
        <v>6</v>
      </c>
      <c r="X44" s="47" t="s">
        <v>6</v>
      </c>
      <c r="Y44" s="47" t="s">
        <v>6</v>
      </c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ht="294.75" customHeight="1" x14ac:dyDescent="0.25">
      <c r="A45" s="32" t="s">
        <v>88</v>
      </c>
      <c r="B45" s="33" t="s">
        <v>89</v>
      </c>
      <c r="C45" s="34" t="s">
        <v>313</v>
      </c>
      <c r="D45" s="37" t="s">
        <v>109</v>
      </c>
      <c r="E45" s="61">
        <v>219</v>
      </c>
      <c r="F45" s="47">
        <v>1</v>
      </c>
      <c r="G45" s="47"/>
      <c r="H45" s="47" t="s">
        <v>6</v>
      </c>
      <c r="I45" s="47" t="s">
        <v>6</v>
      </c>
      <c r="J45" s="47" t="s">
        <v>6</v>
      </c>
      <c r="K45" s="47" t="s">
        <v>6</v>
      </c>
      <c r="L45" s="47" t="s">
        <v>6</v>
      </c>
      <c r="M45" s="47" t="s">
        <v>6</v>
      </c>
      <c r="N45" s="47" t="s">
        <v>6</v>
      </c>
      <c r="O45" s="47" t="s">
        <v>6</v>
      </c>
      <c r="P45" s="47" t="s">
        <v>6</v>
      </c>
      <c r="Q45" s="47" t="s">
        <v>6</v>
      </c>
      <c r="R45" s="47" t="s">
        <v>6</v>
      </c>
      <c r="S45" s="47" t="s">
        <v>6</v>
      </c>
      <c r="T45" s="47" t="s">
        <v>6</v>
      </c>
      <c r="U45" s="47" t="s">
        <v>6</v>
      </c>
      <c r="V45" s="47" t="s">
        <v>6</v>
      </c>
      <c r="W45" s="47" t="s">
        <v>6</v>
      </c>
      <c r="X45" s="47" t="s">
        <v>6</v>
      </c>
      <c r="Y45" s="47" t="s">
        <v>6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ht="364.5" customHeight="1" x14ac:dyDescent="0.25">
      <c r="A46" s="35" t="s">
        <v>90</v>
      </c>
      <c r="B46" s="33" t="s">
        <v>91</v>
      </c>
      <c r="C46" s="34" t="s">
        <v>103</v>
      </c>
      <c r="D46" s="34" t="s">
        <v>109</v>
      </c>
      <c r="E46" s="65" t="s">
        <v>257</v>
      </c>
      <c r="F46" s="47">
        <v>1</v>
      </c>
      <c r="G46" s="47"/>
      <c r="H46" s="47" t="s">
        <v>6</v>
      </c>
      <c r="I46" s="47" t="s">
        <v>6</v>
      </c>
      <c r="J46" s="47" t="s">
        <v>6</v>
      </c>
      <c r="K46" s="47" t="s">
        <v>6</v>
      </c>
      <c r="L46" s="47" t="s">
        <v>6</v>
      </c>
      <c r="M46" s="47" t="s">
        <v>6</v>
      </c>
      <c r="N46" s="47" t="s">
        <v>6</v>
      </c>
      <c r="O46" s="47" t="s">
        <v>6</v>
      </c>
      <c r="P46" s="47" t="s">
        <v>6</v>
      </c>
      <c r="Q46" s="47" t="s">
        <v>6</v>
      </c>
      <c r="R46" s="47" t="s">
        <v>6</v>
      </c>
      <c r="S46" s="47" t="s">
        <v>6</v>
      </c>
      <c r="T46" s="47" t="s">
        <v>6</v>
      </c>
      <c r="U46" s="47" t="s">
        <v>6</v>
      </c>
      <c r="V46" s="47" t="s">
        <v>6</v>
      </c>
      <c r="W46" s="47" t="s">
        <v>6</v>
      </c>
      <c r="X46" s="47" t="s">
        <v>6</v>
      </c>
      <c r="Y46" s="47" t="s">
        <v>6</v>
      </c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ht="408.75" customHeight="1" x14ac:dyDescent="0.25">
      <c r="A47" s="35" t="s">
        <v>92</v>
      </c>
      <c r="B47" s="33" t="s">
        <v>93</v>
      </c>
      <c r="C47" s="34" t="s">
        <v>104</v>
      </c>
      <c r="D47" s="34" t="s">
        <v>109</v>
      </c>
      <c r="E47" s="65" t="s">
        <v>258</v>
      </c>
      <c r="F47" s="47">
        <v>1</v>
      </c>
      <c r="G47" s="47"/>
      <c r="H47" s="47" t="s">
        <v>6</v>
      </c>
      <c r="I47" s="47" t="s">
        <v>6</v>
      </c>
      <c r="J47" s="47" t="s">
        <v>6</v>
      </c>
      <c r="K47" s="47" t="s">
        <v>6</v>
      </c>
      <c r="L47" s="47" t="s">
        <v>6</v>
      </c>
      <c r="M47" s="47" t="s">
        <v>6</v>
      </c>
      <c r="N47" s="47" t="s">
        <v>6</v>
      </c>
      <c r="O47" s="47" t="s">
        <v>6</v>
      </c>
      <c r="P47" s="47" t="s">
        <v>6</v>
      </c>
      <c r="Q47" s="47" t="s">
        <v>6</v>
      </c>
      <c r="R47" s="47" t="s">
        <v>6</v>
      </c>
      <c r="S47" s="47" t="s">
        <v>6</v>
      </c>
      <c r="T47" s="47" t="s">
        <v>6</v>
      </c>
      <c r="U47" s="47" t="s">
        <v>6</v>
      </c>
      <c r="V47" s="47" t="s">
        <v>6</v>
      </c>
      <c r="W47" s="47" t="s">
        <v>6</v>
      </c>
      <c r="X47" s="47" t="s">
        <v>6</v>
      </c>
      <c r="Y47" s="47" t="s">
        <v>6</v>
      </c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ht="173.25" x14ac:dyDescent="0.25">
      <c r="A48" s="35" t="s">
        <v>94</v>
      </c>
      <c r="B48" s="33" t="s">
        <v>95</v>
      </c>
      <c r="C48" s="34" t="s">
        <v>105</v>
      </c>
      <c r="D48" s="34" t="s">
        <v>109</v>
      </c>
      <c r="E48" s="65" t="s">
        <v>259</v>
      </c>
      <c r="F48" s="47">
        <v>1</v>
      </c>
      <c r="G48" s="47"/>
      <c r="H48" s="47" t="s">
        <v>6</v>
      </c>
      <c r="I48" s="47" t="s">
        <v>6</v>
      </c>
      <c r="J48" s="47" t="s">
        <v>6</v>
      </c>
      <c r="K48" s="47" t="s">
        <v>6</v>
      </c>
      <c r="L48" s="47" t="s">
        <v>6</v>
      </c>
      <c r="M48" s="47" t="s">
        <v>6</v>
      </c>
      <c r="N48" s="47" t="s">
        <v>6</v>
      </c>
      <c r="O48" s="47" t="s">
        <v>6</v>
      </c>
      <c r="P48" s="47" t="s">
        <v>6</v>
      </c>
      <c r="Q48" s="47" t="s">
        <v>6</v>
      </c>
      <c r="R48" s="47" t="s">
        <v>6</v>
      </c>
      <c r="S48" s="47" t="s">
        <v>6</v>
      </c>
      <c r="T48" s="47" t="s">
        <v>6</v>
      </c>
      <c r="U48" s="47" t="s">
        <v>6</v>
      </c>
      <c r="V48" s="47" t="s">
        <v>6</v>
      </c>
      <c r="W48" s="47" t="s">
        <v>6</v>
      </c>
      <c r="X48" s="47" t="s">
        <v>6</v>
      </c>
      <c r="Y48" s="47" t="s">
        <v>6</v>
      </c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ht="159.75" customHeight="1" x14ac:dyDescent="0.25">
      <c r="A49" s="32" t="s">
        <v>260</v>
      </c>
      <c r="B49" s="33" t="s">
        <v>96</v>
      </c>
      <c r="C49" s="34" t="s">
        <v>106</v>
      </c>
      <c r="D49" s="34" t="s">
        <v>109</v>
      </c>
      <c r="E49" s="65" t="s">
        <v>109</v>
      </c>
      <c r="F49" s="47">
        <v>1</v>
      </c>
      <c r="G49" s="47"/>
      <c r="H49" s="47" t="s">
        <v>6</v>
      </c>
      <c r="I49" s="47" t="s">
        <v>6</v>
      </c>
      <c r="J49" s="47" t="s">
        <v>6</v>
      </c>
      <c r="K49" s="47" t="s">
        <v>6</v>
      </c>
      <c r="L49" s="47" t="s">
        <v>6</v>
      </c>
      <c r="M49" s="47" t="s">
        <v>6</v>
      </c>
      <c r="N49" s="47" t="s">
        <v>6</v>
      </c>
      <c r="O49" s="47" t="s">
        <v>6</v>
      </c>
      <c r="P49" s="47" t="s">
        <v>6</v>
      </c>
      <c r="Q49" s="47" t="s">
        <v>6</v>
      </c>
      <c r="R49" s="47" t="s">
        <v>6</v>
      </c>
      <c r="S49" s="47" t="s">
        <v>6</v>
      </c>
      <c r="T49" s="47" t="s">
        <v>6</v>
      </c>
      <c r="U49" s="47" t="s">
        <v>6</v>
      </c>
      <c r="V49" s="47" t="s">
        <v>6</v>
      </c>
      <c r="W49" s="47" t="s">
        <v>6</v>
      </c>
      <c r="X49" s="47" t="s">
        <v>6</v>
      </c>
      <c r="Y49" s="47" t="s">
        <v>6</v>
      </c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ht="126" x14ac:dyDescent="0.25">
      <c r="A50" s="32" t="s">
        <v>97</v>
      </c>
      <c r="B50" s="33" t="s">
        <v>98</v>
      </c>
      <c r="C50" s="34" t="s">
        <v>314</v>
      </c>
      <c r="D50" s="36">
        <v>1</v>
      </c>
      <c r="E50" s="64" t="s">
        <v>230</v>
      </c>
      <c r="F50" s="47">
        <v>1</v>
      </c>
      <c r="G50" s="47"/>
      <c r="H50" s="47" t="s">
        <v>6</v>
      </c>
      <c r="I50" s="47" t="s">
        <v>6</v>
      </c>
      <c r="J50" s="47" t="s">
        <v>6</v>
      </c>
      <c r="K50" s="47" t="s">
        <v>6</v>
      </c>
      <c r="L50" s="47" t="s">
        <v>6</v>
      </c>
      <c r="M50" s="47" t="s">
        <v>6</v>
      </c>
      <c r="N50" s="47" t="s">
        <v>6</v>
      </c>
      <c r="O50" s="47" t="s">
        <v>6</v>
      </c>
      <c r="P50" s="47" t="s">
        <v>6</v>
      </c>
      <c r="Q50" s="47" t="s">
        <v>6</v>
      </c>
      <c r="R50" s="47" t="s">
        <v>6</v>
      </c>
      <c r="S50" s="47" t="s">
        <v>6</v>
      </c>
      <c r="T50" s="47" t="s">
        <v>6</v>
      </c>
      <c r="U50" s="47" t="s">
        <v>6</v>
      </c>
      <c r="V50" s="47" t="s">
        <v>6</v>
      </c>
      <c r="W50" s="47" t="s">
        <v>6</v>
      </c>
      <c r="X50" s="47" t="s">
        <v>6</v>
      </c>
      <c r="Y50" s="47" t="s">
        <v>6</v>
      </c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ht="142.5" customHeight="1" x14ac:dyDescent="0.25">
      <c r="A51" s="32" t="s">
        <v>99</v>
      </c>
      <c r="B51" s="33" t="s">
        <v>100</v>
      </c>
      <c r="C51" s="34" t="s">
        <v>315</v>
      </c>
      <c r="D51" s="36">
        <v>237</v>
      </c>
      <c r="E51" s="61">
        <v>284.3</v>
      </c>
      <c r="F51" s="47">
        <v>1</v>
      </c>
      <c r="G51" s="47"/>
      <c r="H51" s="47" t="s">
        <v>6</v>
      </c>
      <c r="I51" s="47" t="s">
        <v>6</v>
      </c>
      <c r="J51" s="47" t="s">
        <v>6</v>
      </c>
      <c r="K51" s="47" t="s">
        <v>6</v>
      </c>
      <c r="L51" s="47" t="s">
        <v>6</v>
      </c>
      <c r="M51" s="47" t="s">
        <v>6</v>
      </c>
      <c r="N51" s="47" t="s">
        <v>6</v>
      </c>
      <c r="O51" s="47" t="s">
        <v>6</v>
      </c>
      <c r="P51" s="47" t="s">
        <v>6</v>
      </c>
      <c r="Q51" s="47" t="s">
        <v>6</v>
      </c>
      <c r="R51" s="47" t="s">
        <v>6</v>
      </c>
      <c r="S51" s="47" t="s">
        <v>6</v>
      </c>
      <c r="T51" s="47" t="s">
        <v>6</v>
      </c>
      <c r="U51" s="47" t="s">
        <v>6</v>
      </c>
      <c r="V51" s="47" t="s">
        <v>6</v>
      </c>
      <c r="W51" s="47" t="s">
        <v>6</v>
      </c>
      <c r="X51" s="47" t="s">
        <v>6</v>
      </c>
      <c r="Y51" s="47" t="s">
        <v>6</v>
      </c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ht="271.5" customHeight="1" x14ac:dyDescent="0.25">
      <c r="A52" s="32" t="s">
        <v>101</v>
      </c>
      <c r="B52" s="33" t="s">
        <v>102</v>
      </c>
      <c r="C52" s="34" t="s">
        <v>107</v>
      </c>
      <c r="D52" s="36" t="s">
        <v>109</v>
      </c>
      <c r="E52" s="64">
        <v>6499</v>
      </c>
      <c r="F52" s="47">
        <v>1</v>
      </c>
      <c r="G52" s="47"/>
      <c r="H52" s="47" t="s">
        <v>6</v>
      </c>
      <c r="I52" s="47" t="s">
        <v>6</v>
      </c>
      <c r="J52" s="47" t="s">
        <v>6</v>
      </c>
      <c r="K52" s="47" t="s">
        <v>6</v>
      </c>
      <c r="L52" s="47" t="s">
        <v>6</v>
      </c>
      <c r="M52" s="47" t="s">
        <v>6</v>
      </c>
      <c r="N52" s="47" t="s">
        <v>6</v>
      </c>
      <c r="O52" s="47" t="s">
        <v>6</v>
      </c>
      <c r="P52" s="47" t="s">
        <v>6</v>
      </c>
      <c r="Q52" s="47" t="s">
        <v>6</v>
      </c>
      <c r="R52" s="47" t="s">
        <v>6</v>
      </c>
      <c r="S52" s="47" t="s">
        <v>6</v>
      </c>
      <c r="T52" s="47" t="s">
        <v>6</v>
      </c>
      <c r="U52" s="47" t="s">
        <v>6</v>
      </c>
      <c r="V52" s="47" t="s">
        <v>6</v>
      </c>
      <c r="W52" s="47" t="s">
        <v>6</v>
      </c>
      <c r="X52" s="47" t="s">
        <v>6</v>
      </c>
      <c r="Y52" s="47" t="s">
        <v>6</v>
      </c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ht="267.75" x14ac:dyDescent="0.25">
      <c r="A53" s="32" t="s">
        <v>231</v>
      </c>
      <c r="B53" s="33" t="s">
        <v>232</v>
      </c>
      <c r="C53" s="34" t="s">
        <v>316</v>
      </c>
      <c r="D53" s="36">
        <v>40</v>
      </c>
      <c r="E53" s="62">
        <v>46</v>
      </c>
      <c r="F53" s="47">
        <v>1</v>
      </c>
      <c r="G53" s="47"/>
      <c r="H53" s="47" t="s">
        <v>6</v>
      </c>
      <c r="I53" s="47" t="s">
        <v>6</v>
      </c>
      <c r="J53" s="47" t="s">
        <v>6</v>
      </c>
      <c r="K53" s="47" t="s">
        <v>6</v>
      </c>
      <c r="L53" s="47" t="s">
        <v>6</v>
      </c>
      <c r="M53" s="47" t="s">
        <v>6</v>
      </c>
      <c r="N53" s="47" t="s">
        <v>6</v>
      </c>
      <c r="O53" s="47" t="s">
        <v>6</v>
      </c>
      <c r="P53" s="47" t="s">
        <v>6</v>
      </c>
      <c r="Q53" s="47" t="s">
        <v>6</v>
      </c>
      <c r="R53" s="47" t="s">
        <v>6</v>
      </c>
      <c r="S53" s="47" t="s">
        <v>6</v>
      </c>
      <c r="T53" s="47" t="s">
        <v>6</v>
      </c>
      <c r="U53" s="47" t="s">
        <v>6</v>
      </c>
      <c r="V53" s="47" t="s">
        <v>6</v>
      </c>
      <c r="W53" s="47" t="s">
        <v>6</v>
      </c>
      <c r="X53" s="47" t="s">
        <v>6</v>
      </c>
      <c r="Y53" s="47" t="s">
        <v>6</v>
      </c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ht="187.5" customHeight="1" x14ac:dyDescent="0.25">
      <c r="A54" s="46" t="s">
        <v>124</v>
      </c>
      <c r="B54" s="56" t="s">
        <v>122</v>
      </c>
      <c r="C54" s="47" t="s">
        <v>6</v>
      </c>
      <c r="D54" s="47" t="s">
        <v>6</v>
      </c>
      <c r="E54" s="47" t="s">
        <v>6</v>
      </c>
      <c r="F54" s="47" t="s">
        <v>6</v>
      </c>
      <c r="G54" s="47" t="s">
        <v>6</v>
      </c>
      <c r="H54" s="47" t="s">
        <v>6</v>
      </c>
      <c r="I54" s="47" t="s">
        <v>6</v>
      </c>
      <c r="J54" s="47" t="s">
        <v>6</v>
      </c>
      <c r="K54" s="47" t="s">
        <v>6</v>
      </c>
      <c r="L54" s="47" t="s">
        <v>6</v>
      </c>
      <c r="M54" s="47" t="s">
        <v>6</v>
      </c>
      <c r="N54" s="47" t="s">
        <v>6</v>
      </c>
      <c r="O54" s="47" t="s">
        <v>6</v>
      </c>
      <c r="P54" s="47" t="s">
        <v>6</v>
      </c>
      <c r="Q54" s="47" t="s">
        <v>6</v>
      </c>
      <c r="R54" s="47" t="s">
        <v>6</v>
      </c>
      <c r="S54" s="60">
        <v>60</v>
      </c>
      <c r="T54" s="59">
        <v>75.599999999999994</v>
      </c>
      <c r="U54" s="74">
        <v>1</v>
      </c>
      <c r="V54" s="47" t="s">
        <v>6</v>
      </c>
      <c r="W54" s="47" t="s">
        <v>6</v>
      </c>
      <c r="X54" s="47" t="s">
        <v>6</v>
      </c>
      <c r="Y54" s="47" t="s">
        <v>6</v>
      </c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ht="233.45" customHeight="1" x14ac:dyDescent="0.25">
      <c r="A55" s="46" t="s">
        <v>125</v>
      </c>
      <c r="B55" s="56" t="s">
        <v>123</v>
      </c>
      <c r="C55" s="47" t="s">
        <v>6</v>
      </c>
      <c r="D55" s="47" t="s">
        <v>6</v>
      </c>
      <c r="E55" s="47" t="s">
        <v>6</v>
      </c>
      <c r="F55" s="47" t="s">
        <v>6</v>
      </c>
      <c r="G55" s="47" t="s">
        <v>6</v>
      </c>
      <c r="H55" s="47" t="s">
        <v>6</v>
      </c>
      <c r="I55" s="47" t="s">
        <v>6</v>
      </c>
      <c r="J55" s="47" t="s">
        <v>6</v>
      </c>
      <c r="K55" s="47" t="s">
        <v>6</v>
      </c>
      <c r="L55" s="47" t="s">
        <v>6</v>
      </c>
      <c r="M55" s="47" t="s">
        <v>6</v>
      </c>
      <c r="N55" s="47" t="s">
        <v>6</v>
      </c>
      <c r="O55" s="47" t="s">
        <v>6</v>
      </c>
      <c r="P55" s="47" t="s">
        <v>6</v>
      </c>
      <c r="Q55" s="47" t="s">
        <v>6</v>
      </c>
      <c r="R55" s="47" t="s">
        <v>6</v>
      </c>
      <c r="S55" s="60">
        <v>10</v>
      </c>
      <c r="T55" s="59">
        <v>12.1</v>
      </c>
      <c r="U55" s="74">
        <v>1</v>
      </c>
      <c r="V55" s="47" t="s">
        <v>6</v>
      </c>
      <c r="W55" s="47" t="s">
        <v>6</v>
      </c>
      <c r="X55" s="47" t="s">
        <v>6</v>
      </c>
      <c r="Y55" s="47" t="s">
        <v>6</v>
      </c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ht="207.75" customHeight="1" x14ac:dyDescent="0.25">
      <c r="A56" s="46" t="s">
        <v>126</v>
      </c>
      <c r="B56" s="56" t="s">
        <v>222</v>
      </c>
      <c r="C56" s="47" t="s">
        <v>6</v>
      </c>
      <c r="D56" s="47" t="s">
        <v>6</v>
      </c>
      <c r="E56" s="47" t="s">
        <v>6</v>
      </c>
      <c r="F56" s="47" t="s">
        <v>6</v>
      </c>
      <c r="G56" s="47" t="s">
        <v>6</v>
      </c>
      <c r="H56" s="47" t="s">
        <v>6</v>
      </c>
      <c r="I56" s="47" t="s">
        <v>6</v>
      </c>
      <c r="J56" s="47" t="s">
        <v>6</v>
      </c>
      <c r="K56" s="47" t="s">
        <v>6</v>
      </c>
      <c r="L56" s="47" t="s">
        <v>6</v>
      </c>
      <c r="M56" s="47" t="s">
        <v>6</v>
      </c>
      <c r="N56" s="47" t="s">
        <v>6</v>
      </c>
      <c r="O56" s="47" t="s">
        <v>6</v>
      </c>
      <c r="P56" s="47" t="s">
        <v>6</v>
      </c>
      <c r="Q56" s="47" t="s">
        <v>6</v>
      </c>
      <c r="R56" s="47" t="s">
        <v>6</v>
      </c>
      <c r="S56" s="60">
        <v>12</v>
      </c>
      <c r="T56" s="59">
        <v>12.2</v>
      </c>
      <c r="U56" s="74">
        <v>1</v>
      </c>
      <c r="V56" s="47" t="s">
        <v>6</v>
      </c>
      <c r="W56" s="47" t="s">
        <v>6</v>
      </c>
      <c r="X56" s="47" t="s">
        <v>6</v>
      </c>
      <c r="Y56" s="47" t="s">
        <v>6</v>
      </c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ht="169.5" customHeight="1" x14ac:dyDescent="0.25">
      <c r="A57" s="46" t="s">
        <v>127</v>
      </c>
      <c r="B57" s="56" t="s">
        <v>223</v>
      </c>
      <c r="C57" s="47" t="s">
        <v>6</v>
      </c>
      <c r="D57" s="47" t="s">
        <v>6</v>
      </c>
      <c r="E57" s="47" t="s">
        <v>6</v>
      </c>
      <c r="F57" s="47" t="s">
        <v>6</v>
      </c>
      <c r="G57" s="47" t="s">
        <v>6</v>
      </c>
      <c r="H57" s="47" t="s">
        <v>6</v>
      </c>
      <c r="I57" s="47" t="s">
        <v>6</v>
      </c>
      <c r="J57" s="47" t="s">
        <v>6</v>
      </c>
      <c r="K57" s="47" t="s">
        <v>6</v>
      </c>
      <c r="L57" s="47" t="s">
        <v>6</v>
      </c>
      <c r="M57" s="47" t="s">
        <v>6</v>
      </c>
      <c r="N57" s="47" t="s">
        <v>6</v>
      </c>
      <c r="O57" s="47" t="s">
        <v>6</v>
      </c>
      <c r="P57" s="47" t="s">
        <v>6</v>
      </c>
      <c r="Q57" s="47" t="s">
        <v>6</v>
      </c>
      <c r="R57" s="47" t="s">
        <v>6</v>
      </c>
      <c r="S57" s="60">
        <v>3</v>
      </c>
      <c r="T57" s="59">
        <v>3.8</v>
      </c>
      <c r="U57" s="74">
        <v>1</v>
      </c>
      <c r="V57" s="47" t="s">
        <v>6</v>
      </c>
      <c r="W57" s="47" t="s">
        <v>6</v>
      </c>
      <c r="X57" s="47" t="s">
        <v>6</v>
      </c>
      <c r="Y57" s="47" t="s">
        <v>6</v>
      </c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ht="267.75" x14ac:dyDescent="0.25">
      <c r="A58" s="46" t="s">
        <v>128</v>
      </c>
      <c r="B58" s="56" t="s">
        <v>224</v>
      </c>
      <c r="C58" s="47" t="s">
        <v>6</v>
      </c>
      <c r="D58" s="47" t="s">
        <v>6</v>
      </c>
      <c r="E58" s="47" t="s">
        <v>6</v>
      </c>
      <c r="F58" s="47" t="s">
        <v>6</v>
      </c>
      <c r="G58" s="47" t="s">
        <v>6</v>
      </c>
      <c r="H58" s="47" t="s">
        <v>6</v>
      </c>
      <c r="I58" s="47" t="s">
        <v>6</v>
      </c>
      <c r="J58" s="47" t="s">
        <v>6</v>
      </c>
      <c r="K58" s="47" t="s">
        <v>6</v>
      </c>
      <c r="L58" s="47" t="s">
        <v>6</v>
      </c>
      <c r="M58" s="47" t="s">
        <v>6</v>
      </c>
      <c r="N58" s="47" t="s">
        <v>6</v>
      </c>
      <c r="O58" s="47" t="s">
        <v>6</v>
      </c>
      <c r="P58" s="47" t="s">
        <v>6</v>
      </c>
      <c r="Q58" s="47" t="s">
        <v>6</v>
      </c>
      <c r="R58" s="47" t="s">
        <v>6</v>
      </c>
      <c r="S58" s="60">
        <v>2</v>
      </c>
      <c r="T58" s="60">
        <v>2.9</v>
      </c>
      <c r="U58" s="74">
        <v>1</v>
      </c>
      <c r="V58" s="47" t="s">
        <v>6</v>
      </c>
      <c r="W58" s="47" t="s">
        <v>6</v>
      </c>
      <c r="X58" s="47" t="s">
        <v>6</v>
      </c>
      <c r="Y58" s="47" t="s">
        <v>6</v>
      </c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ht="174" customHeight="1" x14ac:dyDescent="0.25">
      <c r="A59" s="46" t="s">
        <v>129</v>
      </c>
      <c r="B59" s="56" t="s">
        <v>225</v>
      </c>
      <c r="C59" s="47" t="s">
        <v>6</v>
      </c>
      <c r="D59" s="47" t="s">
        <v>6</v>
      </c>
      <c r="E59" s="47" t="s">
        <v>6</v>
      </c>
      <c r="F59" s="47" t="s">
        <v>6</v>
      </c>
      <c r="G59" s="47" t="s">
        <v>6</v>
      </c>
      <c r="H59" s="47" t="s">
        <v>6</v>
      </c>
      <c r="I59" s="47" t="s">
        <v>6</v>
      </c>
      <c r="J59" s="47" t="s">
        <v>6</v>
      </c>
      <c r="K59" s="47" t="s">
        <v>6</v>
      </c>
      <c r="L59" s="47" t="s">
        <v>6</v>
      </c>
      <c r="M59" s="47" t="s">
        <v>6</v>
      </c>
      <c r="N59" s="47" t="s">
        <v>6</v>
      </c>
      <c r="O59" s="47" t="s">
        <v>6</v>
      </c>
      <c r="P59" s="47" t="s">
        <v>6</v>
      </c>
      <c r="Q59" s="47" t="s">
        <v>6</v>
      </c>
      <c r="R59" s="47" t="s">
        <v>6</v>
      </c>
      <c r="S59" s="60">
        <v>10</v>
      </c>
      <c r="T59" s="60">
        <v>18.8</v>
      </c>
      <c r="U59" s="74">
        <v>1</v>
      </c>
      <c r="V59" s="47" t="s">
        <v>6</v>
      </c>
      <c r="W59" s="47" t="s">
        <v>6</v>
      </c>
      <c r="X59" s="47" t="s">
        <v>6</v>
      </c>
      <c r="Y59" s="47" t="s">
        <v>6</v>
      </c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ht="176.25" customHeight="1" x14ac:dyDescent="0.25">
      <c r="A60" s="46" t="s">
        <v>130</v>
      </c>
      <c r="B60" s="56" t="s">
        <v>226</v>
      </c>
      <c r="C60" s="47" t="s">
        <v>6</v>
      </c>
      <c r="D60" s="47" t="s">
        <v>6</v>
      </c>
      <c r="E60" s="47" t="s">
        <v>6</v>
      </c>
      <c r="F60" s="47" t="s">
        <v>6</v>
      </c>
      <c r="G60" s="47" t="s">
        <v>6</v>
      </c>
      <c r="H60" s="47" t="s">
        <v>6</v>
      </c>
      <c r="I60" s="47" t="s">
        <v>6</v>
      </c>
      <c r="J60" s="47" t="s">
        <v>6</v>
      </c>
      <c r="K60" s="47" t="s">
        <v>6</v>
      </c>
      <c r="L60" s="47" t="s">
        <v>6</v>
      </c>
      <c r="M60" s="47" t="s">
        <v>6</v>
      </c>
      <c r="N60" s="47" t="s">
        <v>6</v>
      </c>
      <c r="O60" s="47" t="s">
        <v>6</v>
      </c>
      <c r="P60" s="47" t="s">
        <v>6</v>
      </c>
      <c r="Q60" s="47" t="s">
        <v>6</v>
      </c>
      <c r="R60" s="47" t="s">
        <v>6</v>
      </c>
      <c r="S60" s="60">
        <v>10</v>
      </c>
      <c r="T60" s="60">
        <v>20.2</v>
      </c>
      <c r="U60" s="74">
        <v>1</v>
      </c>
      <c r="V60" s="47" t="s">
        <v>6</v>
      </c>
      <c r="W60" s="47" t="s">
        <v>6</v>
      </c>
      <c r="X60" s="47" t="s">
        <v>6</v>
      </c>
      <c r="Y60" s="47" t="s">
        <v>6</v>
      </c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ht="173.25" x14ac:dyDescent="0.25">
      <c r="A61" s="46" t="s">
        <v>131</v>
      </c>
      <c r="B61" s="56" t="s">
        <v>227</v>
      </c>
      <c r="C61" s="47" t="s">
        <v>6</v>
      </c>
      <c r="D61" s="47" t="s">
        <v>6</v>
      </c>
      <c r="E61" s="47" t="s">
        <v>6</v>
      </c>
      <c r="F61" s="47" t="s">
        <v>6</v>
      </c>
      <c r="G61" s="47" t="s">
        <v>6</v>
      </c>
      <c r="H61" s="47" t="s">
        <v>6</v>
      </c>
      <c r="I61" s="47" t="s">
        <v>6</v>
      </c>
      <c r="J61" s="47" t="s">
        <v>6</v>
      </c>
      <c r="K61" s="47" t="s">
        <v>6</v>
      </c>
      <c r="L61" s="47" t="s">
        <v>6</v>
      </c>
      <c r="M61" s="47" t="s">
        <v>6</v>
      </c>
      <c r="N61" s="47" t="s">
        <v>6</v>
      </c>
      <c r="O61" s="47" t="s">
        <v>6</v>
      </c>
      <c r="P61" s="47" t="s">
        <v>6</v>
      </c>
      <c r="Q61" s="47" t="s">
        <v>6</v>
      </c>
      <c r="R61" s="47" t="s">
        <v>6</v>
      </c>
      <c r="S61" s="60">
        <v>3</v>
      </c>
      <c r="T61" s="60">
        <v>6.8</v>
      </c>
      <c r="U61" s="74">
        <v>1</v>
      </c>
      <c r="V61" s="47" t="s">
        <v>6</v>
      </c>
      <c r="W61" s="47" t="s">
        <v>6</v>
      </c>
      <c r="X61" s="47" t="s">
        <v>6</v>
      </c>
      <c r="Y61" s="47" t="s">
        <v>6</v>
      </c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ht="252" x14ac:dyDescent="0.25">
      <c r="A62" s="46" t="s">
        <v>132</v>
      </c>
      <c r="B62" s="56" t="s">
        <v>228</v>
      </c>
      <c r="C62" s="47" t="s">
        <v>6</v>
      </c>
      <c r="D62" s="47" t="s">
        <v>6</v>
      </c>
      <c r="E62" s="47" t="s">
        <v>6</v>
      </c>
      <c r="F62" s="47" t="s">
        <v>6</v>
      </c>
      <c r="G62" s="47" t="s">
        <v>6</v>
      </c>
      <c r="H62" s="47" t="s">
        <v>6</v>
      </c>
      <c r="I62" s="47" t="s">
        <v>6</v>
      </c>
      <c r="J62" s="47" t="s">
        <v>6</v>
      </c>
      <c r="K62" s="47" t="s">
        <v>6</v>
      </c>
      <c r="L62" s="47" t="s">
        <v>6</v>
      </c>
      <c r="M62" s="47" t="s">
        <v>6</v>
      </c>
      <c r="N62" s="47" t="s">
        <v>6</v>
      </c>
      <c r="O62" s="47" t="s">
        <v>6</v>
      </c>
      <c r="P62" s="47" t="s">
        <v>6</v>
      </c>
      <c r="Q62" s="47" t="s">
        <v>6</v>
      </c>
      <c r="R62" s="47" t="s">
        <v>6</v>
      </c>
      <c r="S62" s="59">
        <v>0.3</v>
      </c>
      <c r="T62" s="59">
        <v>0.5</v>
      </c>
      <c r="U62" s="74">
        <v>1</v>
      </c>
      <c r="V62" s="47" t="s">
        <v>6</v>
      </c>
      <c r="W62" s="47" t="s">
        <v>6</v>
      </c>
      <c r="X62" s="47" t="s">
        <v>6</v>
      </c>
      <c r="Y62" s="47" t="s">
        <v>6</v>
      </c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ht="129" customHeight="1" x14ac:dyDescent="0.25">
      <c r="A63" s="46" t="s">
        <v>133</v>
      </c>
      <c r="B63" s="56" t="s">
        <v>229</v>
      </c>
      <c r="C63" s="47" t="s">
        <v>6</v>
      </c>
      <c r="D63" s="47" t="s">
        <v>6</v>
      </c>
      <c r="E63" s="47" t="s">
        <v>6</v>
      </c>
      <c r="F63" s="47" t="s">
        <v>6</v>
      </c>
      <c r="G63" s="47" t="s">
        <v>6</v>
      </c>
      <c r="H63" s="47" t="s">
        <v>6</v>
      </c>
      <c r="I63" s="47" t="s">
        <v>6</v>
      </c>
      <c r="J63" s="47" t="s">
        <v>6</v>
      </c>
      <c r="K63" s="47" t="s">
        <v>6</v>
      </c>
      <c r="L63" s="47" t="s">
        <v>6</v>
      </c>
      <c r="M63" s="47" t="s">
        <v>6</v>
      </c>
      <c r="N63" s="47" t="s">
        <v>6</v>
      </c>
      <c r="O63" s="47" t="s">
        <v>6</v>
      </c>
      <c r="P63" s="47" t="s">
        <v>6</v>
      </c>
      <c r="Q63" s="47" t="s">
        <v>6</v>
      </c>
      <c r="R63" s="47" t="s">
        <v>6</v>
      </c>
      <c r="S63" s="60">
        <v>44</v>
      </c>
      <c r="T63" s="59">
        <v>55.6</v>
      </c>
      <c r="U63" s="74">
        <v>1</v>
      </c>
      <c r="V63" s="47" t="s">
        <v>6</v>
      </c>
      <c r="W63" s="47" t="s">
        <v>6</v>
      </c>
      <c r="X63" s="47" t="s">
        <v>6</v>
      </c>
      <c r="Y63" s="47" t="s">
        <v>6</v>
      </c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ht="351" customHeight="1" x14ac:dyDescent="0.25">
      <c r="A64" s="46" t="s">
        <v>233</v>
      </c>
      <c r="B64" s="56" t="s">
        <v>234</v>
      </c>
      <c r="C64" s="47" t="s">
        <v>6</v>
      </c>
      <c r="D64" s="47" t="s">
        <v>6</v>
      </c>
      <c r="E64" s="47" t="s">
        <v>6</v>
      </c>
      <c r="F64" s="47" t="s">
        <v>6</v>
      </c>
      <c r="G64" s="47" t="s">
        <v>6</v>
      </c>
      <c r="H64" s="47" t="s">
        <v>6</v>
      </c>
      <c r="I64" s="47" t="s">
        <v>6</v>
      </c>
      <c r="J64" s="47" t="s">
        <v>6</v>
      </c>
      <c r="K64" s="47" t="s">
        <v>6</v>
      </c>
      <c r="L64" s="47" t="s">
        <v>6</v>
      </c>
      <c r="M64" s="47" t="s">
        <v>6</v>
      </c>
      <c r="N64" s="47" t="s">
        <v>6</v>
      </c>
      <c r="O64" s="47" t="s">
        <v>6</v>
      </c>
      <c r="P64" s="47" t="s">
        <v>6</v>
      </c>
      <c r="Q64" s="47" t="s">
        <v>6</v>
      </c>
      <c r="R64" s="47" t="s">
        <v>6</v>
      </c>
      <c r="S64" s="87">
        <v>40</v>
      </c>
      <c r="T64" s="59">
        <v>46</v>
      </c>
      <c r="U64" s="74">
        <v>1</v>
      </c>
      <c r="V64" s="47" t="s">
        <v>6</v>
      </c>
      <c r="W64" s="47" t="s">
        <v>6</v>
      </c>
      <c r="X64" s="47" t="s">
        <v>6</v>
      </c>
      <c r="Y64" s="47" t="s">
        <v>6</v>
      </c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ht="287.25" customHeight="1" x14ac:dyDescent="0.25">
      <c r="A65" s="46" t="s">
        <v>261</v>
      </c>
      <c r="B65" s="56" t="s">
        <v>262</v>
      </c>
      <c r="C65" s="47" t="s">
        <v>6</v>
      </c>
      <c r="D65" s="47" t="s">
        <v>6</v>
      </c>
      <c r="E65" s="47" t="s">
        <v>6</v>
      </c>
      <c r="F65" s="47" t="s">
        <v>6</v>
      </c>
      <c r="G65" s="47" t="s">
        <v>6</v>
      </c>
      <c r="H65" s="47" t="s">
        <v>6</v>
      </c>
      <c r="I65" s="47" t="s">
        <v>6</v>
      </c>
      <c r="J65" s="47" t="s">
        <v>6</v>
      </c>
      <c r="K65" s="47" t="s">
        <v>6</v>
      </c>
      <c r="L65" s="47" t="s">
        <v>6</v>
      </c>
      <c r="M65" s="47" t="s">
        <v>6</v>
      </c>
      <c r="N65" s="47" t="s">
        <v>6</v>
      </c>
      <c r="O65" s="47" t="s">
        <v>6</v>
      </c>
      <c r="P65" s="47" t="s">
        <v>6</v>
      </c>
      <c r="Q65" s="47" t="s">
        <v>6</v>
      </c>
      <c r="R65" s="47" t="s">
        <v>6</v>
      </c>
      <c r="S65" s="87">
        <v>1736</v>
      </c>
      <c r="T65" s="59">
        <v>3281</v>
      </c>
      <c r="U65" s="74">
        <v>1</v>
      </c>
      <c r="V65" s="47" t="s">
        <v>6</v>
      </c>
      <c r="W65" s="47" t="s">
        <v>6</v>
      </c>
      <c r="X65" s="47" t="s">
        <v>6</v>
      </c>
      <c r="Y65" s="47" t="s">
        <v>6</v>
      </c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ht="297.75" customHeight="1" x14ac:dyDescent="0.25">
      <c r="A66" s="46" t="s">
        <v>263</v>
      </c>
      <c r="B66" s="56" t="s">
        <v>264</v>
      </c>
      <c r="C66" s="47" t="s">
        <v>6</v>
      </c>
      <c r="D66" s="47" t="s">
        <v>6</v>
      </c>
      <c r="E66" s="47" t="s">
        <v>6</v>
      </c>
      <c r="F66" s="47" t="s">
        <v>6</v>
      </c>
      <c r="G66" s="47" t="s">
        <v>6</v>
      </c>
      <c r="H66" s="47" t="s">
        <v>6</v>
      </c>
      <c r="I66" s="47" t="s">
        <v>6</v>
      </c>
      <c r="J66" s="47" t="s">
        <v>6</v>
      </c>
      <c r="K66" s="47" t="s">
        <v>6</v>
      </c>
      <c r="L66" s="47" t="s">
        <v>6</v>
      </c>
      <c r="M66" s="47" t="s">
        <v>6</v>
      </c>
      <c r="N66" s="47" t="s">
        <v>6</v>
      </c>
      <c r="O66" s="47" t="s">
        <v>6</v>
      </c>
      <c r="P66" s="47" t="s">
        <v>6</v>
      </c>
      <c r="Q66" s="47" t="s">
        <v>6</v>
      </c>
      <c r="R66" s="47" t="s">
        <v>6</v>
      </c>
      <c r="S66" s="87">
        <v>100</v>
      </c>
      <c r="T66" s="59">
        <v>456</v>
      </c>
      <c r="U66" s="74">
        <v>1</v>
      </c>
      <c r="V66" s="47" t="s">
        <v>6</v>
      </c>
      <c r="W66" s="47" t="s">
        <v>6</v>
      </c>
      <c r="X66" s="47" t="s">
        <v>6</v>
      </c>
      <c r="Y66" s="47" t="s">
        <v>6</v>
      </c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ht="249.75" customHeight="1" x14ac:dyDescent="0.25">
      <c r="A67" s="46" t="s">
        <v>265</v>
      </c>
      <c r="B67" s="80" t="s">
        <v>266</v>
      </c>
      <c r="C67" s="47" t="s">
        <v>6</v>
      </c>
      <c r="D67" s="47" t="s">
        <v>6</v>
      </c>
      <c r="E67" s="47" t="s">
        <v>6</v>
      </c>
      <c r="F67" s="47" t="s">
        <v>6</v>
      </c>
      <c r="G67" s="47" t="s">
        <v>6</v>
      </c>
      <c r="H67" s="47" t="s">
        <v>6</v>
      </c>
      <c r="I67" s="47" t="s">
        <v>6</v>
      </c>
      <c r="J67" s="47" t="s">
        <v>6</v>
      </c>
      <c r="K67" s="47" t="s">
        <v>6</v>
      </c>
      <c r="L67" s="47" t="s">
        <v>6</v>
      </c>
      <c r="M67" s="47" t="s">
        <v>6</v>
      </c>
      <c r="N67" s="47" t="s">
        <v>6</v>
      </c>
      <c r="O67" s="47" t="s">
        <v>6</v>
      </c>
      <c r="P67" s="47" t="s">
        <v>6</v>
      </c>
      <c r="Q67" s="47" t="s">
        <v>6</v>
      </c>
      <c r="R67" s="47" t="s">
        <v>6</v>
      </c>
      <c r="S67" s="60">
        <v>100</v>
      </c>
      <c r="T67" s="60">
        <v>100</v>
      </c>
      <c r="U67" s="74">
        <v>1</v>
      </c>
      <c r="V67" s="47" t="s">
        <v>6</v>
      </c>
      <c r="W67" s="47" t="s">
        <v>6</v>
      </c>
      <c r="X67" s="47" t="s">
        <v>6</v>
      </c>
      <c r="Y67" s="47" t="s">
        <v>6</v>
      </c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ht="161.25" customHeight="1" x14ac:dyDescent="0.25">
      <c r="A68" s="46" t="s">
        <v>267</v>
      </c>
      <c r="B68" s="79" t="s">
        <v>268</v>
      </c>
      <c r="C68" s="47" t="s">
        <v>6</v>
      </c>
      <c r="D68" s="47" t="s">
        <v>6</v>
      </c>
      <c r="E68" s="47" t="s">
        <v>6</v>
      </c>
      <c r="F68" s="47" t="s">
        <v>6</v>
      </c>
      <c r="G68" s="47" t="s">
        <v>6</v>
      </c>
      <c r="H68" s="47" t="s">
        <v>6</v>
      </c>
      <c r="I68" s="47" t="s">
        <v>6</v>
      </c>
      <c r="J68" s="47" t="s">
        <v>6</v>
      </c>
      <c r="K68" s="47" t="s">
        <v>6</v>
      </c>
      <c r="L68" s="47" t="s">
        <v>6</v>
      </c>
      <c r="M68" s="47" t="s">
        <v>6</v>
      </c>
      <c r="N68" s="47" t="s">
        <v>6</v>
      </c>
      <c r="O68" s="47" t="s">
        <v>6</v>
      </c>
      <c r="P68" s="47" t="s">
        <v>6</v>
      </c>
      <c r="Q68" s="47" t="s">
        <v>6</v>
      </c>
      <c r="R68" s="47" t="s">
        <v>6</v>
      </c>
      <c r="S68" s="60">
        <v>60</v>
      </c>
      <c r="T68" s="59">
        <v>61.7</v>
      </c>
      <c r="U68" s="74">
        <v>1</v>
      </c>
      <c r="V68" s="47" t="s">
        <v>6</v>
      </c>
      <c r="W68" s="47" t="s">
        <v>6</v>
      </c>
      <c r="X68" s="47" t="s">
        <v>6</v>
      </c>
      <c r="Y68" s="47" t="s">
        <v>6</v>
      </c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ht="157.5" customHeight="1" x14ac:dyDescent="0.25">
      <c r="A69" s="46" t="s">
        <v>269</v>
      </c>
      <c r="B69" s="56" t="s">
        <v>270</v>
      </c>
      <c r="C69" s="47" t="s">
        <v>6</v>
      </c>
      <c r="D69" s="47" t="s">
        <v>6</v>
      </c>
      <c r="E69" s="47" t="s">
        <v>6</v>
      </c>
      <c r="F69" s="47" t="s">
        <v>6</v>
      </c>
      <c r="G69" s="47" t="s">
        <v>6</v>
      </c>
      <c r="H69" s="47" t="s">
        <v>6</v>
      </c>
      <c r="I69" s="47" t="s">
        <v>6</v>
      </c>
      <c r="J69" s="47" t="s">
        <v>6</v>
      </c>
      <c r="K69" s="47" t="s">
        <v>6</v>
      </c>
      <c r="L69" s="47" t="s">
        <v>6</v>
      </c>
      <c r="M69" s="47" t="s">
        <v>6</v>
      </c>
      <c r="N69" s="47" t="s">
        <v>6</v>
      </c>
      <c r="O69" s="47" t="s">
        <v>6</v>
      </c>
      <c r="P69" s="47" t="s">
        <v>6</v>
      </c>
      <c r="Q69" s="47" t="s">
        <v>6</v>
      </c>
      <c r="R69" s="47" t="s">
        <v>6</v>
      </c>
      <c r="S69" s="60">
        <v>60</v>
      </c>
      <c r="T69" s="59">
        <v>61.8</v>
      </c>
      <c r="U69" s="74">
        <v>1</v>
      </c>
      <c r="V69" s="47" t="s">
        <v>6</v>
      </c>
      <c r="W69" s="47" t="s">
        <v>6</v>
      </c>
      <c r="X69" s="47" t="s">
        <v>6</v>
      </c>
      <c r="Y69" s="47" t="s">
        <v>6</v>
      </c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ht="174" customHeight="1" x14ac:dyDescent="0.25">
      <c r="A70" s="46" t="s">
        <v>271</v>
      </c>
      <c r="B70" s="80" t="s">
        <v>272</v>
      </c>
      <c r="C70" s="47" t="s">
        <v>6</v>
      </c>
      <c r="D70" s="47" t="s">
        <v>6</v>
      </c>
      <c r="E70" s="47" t="s">
        <v>6</v>
      </c>
      <c r="F70" s="47" t="s">
        <v>6</v>
      </c>
      <c r="G70" s="47" t="s">
        <v>6</v>
      </c>
      <c r="H70" s="47" t="s">
        <v>6</v>
      </c>
      <c r="I70" s="47" t="s">
        <v>6</v>
      </c>
      <c r="J70" s="47" t="s">
        <v>6</v>
      </c>
      <c r="K70" s="47" t="s">
        <v>6</v>
      </c>
      <c r="L70" s="47" t="s">
        <v>6</v>
      </c>
      <c r="M70" s="47" t="s">
        <v>6</v>
      </c>
      <c r="N70" s="47" t="s">
        <v>6</v>
      </c>
      <c r="O70" s="47" t="s">
        <v>6</v>
      </c>
      <c r="P70" s="47" t="s">
        <v>6</v>
      </c>
      <c r="Q70" s="47" t="s">
        <v>6</v>
      </c>
      <c r="R70" s="47" t="s">
        <v>6</v>
      </c>
      <c r="S70" s="60">
        <v>80</v>
      </c>
      <c r="T70" s="59">
        <v>93.2</v>
      </c>
      <c r="U70" s="74">
        <v>1</v>
      </c>
      <c r="V70" s="47" t="s">
        <v>6</v>
      </c>
      <c r="W70" s="47" t="s">
        <v>6</v>
      </c>
      <c r="X70" s="47" t="s">
        <v>6</v>
      </c>
      <c r="Y70" s="47" t="s">
        <v>6</v>
      </c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ht="234" customHeight="1" x14ac:dyDescent="0.25">
      <c r="A71" s="46" t="s">
        <v>273</v>
      </c>
      <c r="B71" s="80" t="s">
        <v>274</v>
      </c>
      <c r="C71" s="47" t="s">
        <v>6</v>
      </c>
      <c r="D71" s="47" t="s">
        <v>6</v>
      </c>
      <c r="E71" s="47" t="s">
        <v>6</v>
      </c>
      <c r="F71" s="47" t="s">
        <v>6</v>
      </c>
      <c r="G71" s="47" t="s">
        <v>6</v>
      </c>
      <c r="H71" s="47" t="s">
        <v>6</v>
      </c>
      <c r="I71" s="47" t="s">
        <v>6</v>
      </c>
      <c r="J71" s="47" t="s">
        <v>6</v>
      </c>
      <c r="K71" s="47" t="s">
        <v>6</v>
      </c>
      <c r="L71" s="47" t="s">
        <v>6</v>
      </c>
      <c r="M71" s="47" t="s">
        <v>6</v>
      </c>
      <c r="N71" s="47" t="s">
        <v>6</v>
      </c>
      <c r="O71" s="47" t="s">
        <v>6</v>
      </c>
      <c r="P71" s="47" t="s">
        <v>6</v>
      </c>
      <c r="Q71" s="47" t="s">
        <v>6</v>
      </c>
      <c r="R71" s="47" t="s">
        <v>6</v>
      </c>
      <c r="S71" s="60">
        <v>85</v>
      </c>
      <c r="T71" s="60">
        <v>100</v>
      </c>
      <c r="U71" s="74">
        <v>1</v>
      </c>
      <c r="V71" s="47" t="s">
        <v>6</v>
      </c>
      <c r="W71" s="47" t="s">
        <v>6</v>
      </c>
      <c r="X71" s="47" t="s">
        <v>6</v>
      </c>
      <c r="Y71" s="47" t="s">
        <v>6</v>
      </c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ht="183" customHeight="1" x14ac:dyDescent="0.25">
      <c r="A72" s="46" t="s">
        <v>275</v>
      </c>
      <c r="B72" s="80" t="s">
        <v>276</v>
      </c>
      <c r="C72" s="47" t="s">
        <v>6</v>
      </c>
      <c r="D72" s="47" t="s">
        <v>6</v>
      </c>
      <c r="E72" s="47" t="s">
        <v>6</v>
      </c>
      <c r="F72" s="47" t="s">
        <v>6</v>
      </c>
      <c r="G72" s="47" t="s">
        <v>6</v>
      </c>
      <c r="H72" s="47" t="s">
        <v>6</v>
      </c>
      <c r="I72" s="47" t="s">
        <v>6</v>
      </c>
      <c r="J72" s="47" t="s">
        <v>6</v>
      </c>
      <c r="K72" s="47" t="s">
        <v>6</v>
      </c>
      <c r="L72" s="47" t="s">
        <v>6</v>
      </c>
      <c r="M72" s="47" t="s">
        <v>6</v>
      </c>
      <c r="N72" s="47" t="s">
        <v>6</v>
      </c>
      <c r="O72" s="47" t="s">
        <v>6</v>
      </c>
      <c r="P72" s="47" t="s">
        <v>6</v>
      </c>
      <c r="Q72" s="47" t="s">
        <v>6</v>
      </c>
      <c r="R72" s="47" t="s">
        <v>6</v>
      </c>
      <c r="S72" s="60">
        <v>4</v>
      </c>
      <c r="T72" s="59">
        <v>1.9</v>
      </c>
      <c r="U72" s="74">
        <v>1</v>
      </c>
      <c r="V72" s="47" t="s">
        <v>6</v>
      </c>
      <c r="W72" s="47" t="s">
        <v>6</v>
      </c>
      <c r="X72" s="47" t="s">
        <v>6</v>
      </c>
      <c r="Y72" s="47" t="s">
        <v>6</v>
      </c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ht="148.5" customHeight="1" x14ac:dyDescent="0.25">
      <c r="A73" s="46" t="s">
        <v>320</v>
      </c>
      <c r="B73" s="80" t="s">
        <v>307</v>
      </c>
      <c r="C73" s="47" t="s">
        <v>6</v>
      </c>
      <c r="D73" s="47" t="s">
        <v>6</v>
      </c>
      <c r="E73" s="47" t="s">
        <v>6</v>
      </c>
      <c r="F73" s="47" t="s">
        <v>6</v>
      </c>
      <c r="G73" s="47" t="s">
        <v>6</v>
      </c>
      <c r="H73" s="47" t="s">
        <v>6</v>
      </c>
      <c r="I73" s="47" t="s">
        <v>6</v>
      </c>
      <c r="J73" s="47" t="s">
        <v>6</v>
      </c>
      <c r="K73" s="47" t="s">
        <v>6</v>
      </c>
      <c r="L73" s="47" t="s">
        <v>6</v>
      </c>
      <c r="M73" s="47" t="s">
        <v>6</v>
      </c>
      <c r="N73" s="47" t="s">
        <v>6</v>
      </c>
      <c r="O73" s="47" t="s">
        <v>6</v>
      </c>
      <c r="P73" s="47" t="s">
        <v>6</v>
      </c>
      <c r="Q73" s="47" t="s">
        <v>6</v>
      </c>
      <c r="R73" s="47" t="s">
        <v>6</v>
      </c>
      <c r="S73" s="60">
        <v>60.5</v>
      </c>
      <c r="T73" s="59">
        <v>0</v>
      </c>
      <c r="U73" s="74">
        <v>0</v>
      </c>
      <c r="V73" s="47" t="s">
        <v>6</v>
      </c>
      <c r="W73" s="47" t="s">
        <v>6</v>
      </c>
      <c r="X73" s="47" t="s">
        <v>6</v>
      </c>
      <c r="Y73" s="47" t="s">
        <v>6</v>
      </c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 ht="47.25" x14ac:dyDescent="0.25">
      <c r="A74" s="46"/>
      <c r="B74" s="85" t="s">
        <v>141</v>
      </c>
      <c r="C74" s="47" t="s">
        <v>6</v>
      </c>
      <c r="D74" s="47" t="s">
        <v>6</v>
      </c>
      <c r="E74" s="47" t="s">
        <v>6</v>
      </c>
      <c r="F74" s="47" t="s">
        <v>6</v>
      </c>
      <c r="G74" s="73">
        <f>SUM(F75:F97)/17</f>
        <v>1.2061401506185567</v>
      </c>
      <c r="H74" s="48"/>
      <c r="I74" s="48">
        <v>1784</v>
      </c>
      <c r="J74" s="48"/>
      <c r="K74" s="72">
        <v>287182.8</v>
      </c>
      <c r="L74" s="51"/>
      <c r="M74" s="72">
        <v>1654.5</v>
      </c>
      <c r="N74" s="51"/>
      <c r="O74" s="72">
        <v>124747.2</v>
      </c>
      <c r="P74" s="51">
        <f>M74/I74*0.6+O74/K74*0.4</f>
        <v>0.73019921254699227</v>
      </c>
      <c r="Q74" s="31">
        <f>G74*0.7+P74*0.3</f>
        <v>1.0633578691970873</v>
      </c>
      <c r="R74" s="75">
        <f>(H74+I74)/(H13+I13)</f>
        <v>8.2356040118470816E-4</v>
      </c>
      <c r="S74" s="47" t="s">
        <v>6</v>
      </c>
      <c r="T74" s="47" t="s">
        <v>6</v>
      </c>
      <c r="U74" s="47" t="s">
        <v>6</v>
      </c>
      <c r="V74" s="48">
        <f>7/7</f>
        <v>1</v>
      </c>
      <c r="W74" s="50">
        <f>V74*Q74</f>
        <v>1.0633578691970873</v>
      </c>
      <c r="X74" s="47" t="s">
        <v>6</v>
      </c>
      <c r="Y74" s="47" t="s">
        <v>6</v>
      </c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 ht="202.5" customHeight="1" x14ac:dyDescent="0.25">
      <c r="A75" s="35" t="s">
        <v>48</v>
      </c>
      <c r="B75" s="33" t="s">
        <v>142</v>
      </c>
      <c r="C75" s="68" t="s">
        <v>317</v>
      </c>
      <c r="D75" s="68" t="s">
        <v>277</v>
      </c>
      <c r="E75" s="66" t="s">
        <v>278</v>
      </c>
      <c r="F75" s="47">
        <v>1</v>
      </c>
      <c r="G75" s="47"/>
      <c r="H75" s="47" t="s">
        <v>6</v>
      </c>
      <c r="I75" s="47" t="s">
        <v>6</v>
      </c>
      <c r="J75" s="47" t="s">
        <v>6</v>
      </c>
      <c r="K75" s="47" t="s">
        <v>6</v>
      </c>
      <c r="L75" s="47" t="s">
        <v>6</v>
      </c>
      <c r="M75" s="47" t="s">
        <v>6</v>
      </c>
      <c r="N75" s="47" t="s">
        <v>6</v>
      </c>
      <c r="O75" s="47" t="s">
        <v>6</v>
      </c>
      <c r="P75" s="47" t="s">
        <v>6</v>
      </c>
      <c r="Q75" s="47" t="s">
        <v>6</v>
      </c>
      <c r="R75" s="47" t="s">
        <v>6</v>
      </c>
      <c r="S75" s="47" t="s">
        <v>6</v>
      </c>
      <c r="T75" s="47" t="s">
        <v>6</v>
      </c>
      <c r="U75" s="47" t="s">
        <v>6</v>
      </c>
      <c r="V75" s="47" t="s">
        <v>6</v>
      </c>
      <c r="W75" s="47" t="s">
        <v>6</v>
      </c>
      <c r="X75" s="47" t="s">
        <v>6</v>
      </c>
      <c r="Y75" s="47" t="s">
        <v>6</v>
      </c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 ht="279.75" customHeight="1" x14ac:dyDescent="0.25">
      <c r="A76" s="35" t="s">
        <v>49</v>
      </c>
      <c r="B76" s="33" t="s">
        <v>143</v>
      </c>
      <c r="C76" s="39" t="s">
        <v>161</v>
      </c>
      <c r="D76" s="68" t="s">
        <v>279</v>
      </c>
      <c r="E76" s="65">
        <v>298</v>
      </c>
      <c r="F76" s="47">
        <v>1</v>
      </c>
      <c r="G76" s="47"/>
      <c r="H76" s="47" t="s">
        <v>6</v>
      </c>
      <c r="I76" s="47" t="s">
        <v>6</v>
      </c>
      <c r="J76" s="47" t="s">
        <v>6</v>
      </c>
      <c r="K76" s="47" t="s">
        <v>6</v>
      </c>
      <c r="L76" s="47" t="s">
        <v>6</v>
      </c>
      <c r="M76" s="47" t="s">
        <v>6</v>
      </c>
      <c r="N76" s="47" t="s">
        <v>6</v>
      </c>
      <c r="O76" s="47" t="s">
        <v>6</v>
      </c>
      <c r="P76" s="47" t="s">
        <v>6</v>
      </c>
      <c r="Q76" s="47" t="s">
        <v>6</v>
      </c>
      <c r="R76" s="47" t="s">
        <v>6</v>
      </c>
      <c r="S76" s="47" t="s">
        <v>6</v>
      </c>
      <c r="T76" s="47" t="s">
        <v>6</v>
      </c>
      <c r="U76" s="47" t="s">
        <v>6</v>
      </c>
      <c r="V76" s="47" t="s">
        <v>6</v>
      </c>
      <c r="W76" s="47" t="s">
        <v>6</v>
      </c>
      <c r="X76" s="47" t="s">
        <v>6</v>
      </c>
      <c r="Y76" s="47" t="s">
        <v>6</v>
      </c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 ht="205.5" customHeight="1" x14ac:dyDescent="0.25">
      <c r="A77" s="35" t="s">
        <v>178</v>
      </c>
      <c r="B77" s="33" t="s">
        <v>236</v>
      </c>
      <c r="C77" s="39" t="s">
        <v>318</v>
      </c>
      <c r="D77" s="68" t="s">
        <v>280</v>
      </c>
      <c r="E77" s="65">
        <v>298</v>
      </c>
      <c r="F77" s="47">
        <v>1</v>
      </c>
      <c r="G77" s="47"/>
      <c r="H77" s="47" t="s">
        <v>6</v>
      </c>
      <c r="I77" s="47" t="s">
        <v>6</v>
      </c>
      <c r="J77" s="47" t="s">
        <v>6</v>
      </c>
      <c r="K77" s="47" t="s">
        <v>6</v>
      </c>
      <c r="L77" s="47" t="s">
        <v>6</v>
      </c>
      <c r="M77" s="47" t="s">
        <v>6</v>
      </c>
      <c r="N77" s="47" t="s">
        <v>6</v>
      </c>
      <c r="O77" s="47" t="s">
        <v>6</v>
      </c>
      <c r="P77" s="47" t="s">
        <v>6</v>
      </c>
      <c r="Q77" s="47" t="s">
        <v>6</v>
      </c>
      <c r="R77" s="47" t="s">
        <v>6</v>
      </c>
      <c r="S77" s="47" t="s">
        <v>6</v>
      </c>
      <c r="T77" s="47" t="s">
        <v>6</v>
      </c>
      <c r="U77" s="47" t="s">
        <v>6</v>
      </c>
      <c r="V77" s="47" t="s">
        <v>6</v>
      </c>
      <c r="W77" s="47" t="s">
        <v>6</v>
      </c>
      <c r="X77" s="47" t="s">
        <v>6</v>
      </c>
      <c r="Y77" s="47" t="s">
        <v>6</v>
      </c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 ht="216.75" customHeight="1" x14ac:dyDescent="0.25">
      <c r="A78" s="35" t="s">
        <v>180</v>
      </c>
      <c r="B78" s="33" t="s">
        <v>237</v>
      </c>
      <c r="C78" s="39" t="s">
        <v>318</v>
      </c>
      <c r="D78" s="68" t="s">
        <v>281</v>
      </c>
      <c r="E78" s="65">
        <v>569</v>
      </c>
      <c r="F78" s="47">
        <v>1</v>
      </c>
      <c r="G78" s="47"/>
      <c r="H78" s="47" t="s">
        <v>6</v>
      </c>
      <c r="I78" s="47" t="s">
        <v>6</v>
      </c>
      <c r="J78" s="47" t="s">
        <v>6</v>
      </c>
      <c r="K78" s="47" t="s">
        <v>6</v>
      </c>
      <c r="L78" s="47" t="s">
        <v>6</v>
      </c>
      <c r="M78" s="47" t="s">
        <v>6</v>
      </c>
      <c r="N78" s="47" t="s">
        <v>6</v>
      </c>
      <c r="O78" s="47" t="s">
        <v>6</v>
      </c>
      <c r="P78" s="47" t="s">
        <v>6</v>
      </c>
      <c r="Q78" s="47" t="s">
        <v>6</v>
      </c>
      <c r="R78" s="47" t="s">
        <v>6</v>
      </c>
      <c r="S78" s="47" t="s">
        <v>6</v>
      </c>
      <c r="T78" s="47" t="s">
        <v>6</v>
      </c>
      <c r="U78" s="47" t="s">
        <v>6</v>
      </c>
      <c r="V78" s="47" t="s">
        <v>6</v>
      </c>
      <c r="W78" s="47" t="s">
        <v>6</v>
      </c>
      <c r="X78" s="47" t="s">
        <v>6</v>
      </c>
      <c r="Y78" s="47" t="s">
        <v>6</v>
      </c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 ht="196.5" customHeight="1" x14ac:dyDescent="0.25">
      <c r="A79" s="35" t="s">
        <v>235</v>
      </c>
      <c r="B79" s="33" t="s">
        <v>238</v>
      </c>
      <c r="C79" s="39" t="s">
        <v>318</v>
      </c>
      <c r="D79" s="68" t="s">
        <v>199</v>
      </c>
      <c r="E79" s="65">
        <v>5</v>
      </c>
      <c r="F79" s="81">
        <v>1</v>
      </c>
      <c r="G79" s="47"/>
      <c r="H79" s="47" t="s">
        <v>6</v>
      </c>
      <c r="I79" s="47" t="s">
        <v>6</v>
      </c>
      <c r="J79" s="47" t="s">
        <v>6</v>
      </c>
      <c r="K79" s="47" t="s">
        <v>6</v>
      </c>
      <c r="L79" s="47" t="s">
        <v>6</v>
      </c>
      <c r="M79" s="47" t="s">
        <v>6</v>
      </c>
      <c r="N79" s="47" t="s">
        <v>6</v>
      </c>
      <c r="O79" s="47" t="s">
        <v>6</v>
      </c>
      <c r="P79" s="47" t="s">
        <v>6</v>
      </c>
      <c r="Q79" s="47" t="s">
        <v>6</v>
      </c>
      <c r="R79" s="47" t="s">
        <v>6</v>
      </c>
      <c r="S79" s="47" t="s">
        <v>6</v>
      </c>
      <c r="T79" s="47" t="s">
        <v>6</v>
      </c>
      <c r="U79" s="47" t="s">
        <v>6</v>
      </c>
      <c r="V79" s="47" t="s">
        <v>6</v>
      </c>
      <c r="W79" s="47" t="s">
        <v>6</v>
      </c>
      <c r="X79" s="47" t="s">
        <v>6</v>
      </c>
      <c r="Y79" s="47" t="s">
        <v>6</v>
      </c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 ht="202.5" customHeight="1" x14ac:dyDescent="0.25">
      <c r="A80" s="35" t="s">
        <v>282</v>
      </c>
      <c r="B80" s="33" t="s">
        <v>239</v>
      </c>
      <c r="C80" s="39" t="s">
        <v>318</v>
      </c>
      <c r="D80" s="68" t="s">
        <v>287</v>
      </c>
      <c r="E80" s="65">
        <v>82</v>
      </c>
      <c r="F80" s="47">
        <v>1</v>
      </c>
      <c r="G80" s="47"/>
      <c r="H80" s="47" t="s">
        <v>6</v>
      </c>
      <c r="I80" s="47" t="s">
        <v>6</v>
      </c>
      <c r="J80" s="47" t="s">
        <v>6</v>
      </c>
      <c r="K80" s="47" t="s">
        <v>6</v>
      </c>
      <c r="L80" s="47" t="s">
        <v>6</v>
      </c>
      <c r="M80" s="47" t="s">
        <v>6</v>
      </c>
      <c r="N80" s="47" t="s">
        <v>6</v>
      </c>
      <c r="O80" s="47" t="s">
        <v>6</v>
      </c>
      <c r="P80" s="47" t="s">
        <v>6</v>
      </c>
      <c r="Q80" s="47" t="s">
        <v>6</v>
      </c>
      <c r="R80" s="47" t="s">
        <v>6</v>
      </c>
      <c r="S80" s="47" t="s">
        <v>6</v>
      </c>
      <c r="T80" s="47" t="s">
        <v>6</v>
      </c>
      <c r="U80" s="47" t="s">
        <v>6</v>
      </c>
      <c r="V80" s="47" t="s">
        <v>6</v>
      </c>
      <c r="W80" s="47" t="s">
        <v>6</v>
      </c>
      <c r="X80" s="47" t="s">
        <v>6</v>
      </c>
      <c r="Y80" s="47" t="s">
        <v>6</v>
      </c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 ht="204" customHeight="1" x14ac:dyDescent="0.25">
      <c r="A81" s="35" t="s">
        <v>283</v>
      </c>
      <c r="B81" s="33" t="s">
        <v>239</v>
      </c>
      <c r="C81" s="39" t="s">
        <v>318</v>
      </c>
      <c r="D81" s="68" t="s">
        <v>288</v>
      </c>
      <c r="E81" s="65">
        <v>102</v>
      </c>
      <c r="F81" s="47">
        <v>1</v>
      </c>
      <c r="G81" s="47"/>
      <c r="H81" s="47" t="s">
        <v>6</v>
      </c>
      <c r="I81" s="47" t="s">
        <v>6</v>
      </c>
      <c r="J81" s="47" t="s">
        <v>6</v>
      </c>
      <c r="K81" s="47" t="s">
        <v>6</v>
      </c>
      <c r="L81" s="47" t="s">
        <v>6</v>
      </c>
      <c r="M81" s="47" t="s">
        <v>6</v>
      </c>
      <c r="N81" s="47" t="s">
        <v>6</v>
      </c>
      <c r="O81" s="47" t="s">
        <v>6</v>
      </c>
      <c r="P81" s="47" t="s">
        <v>6</v>
      </c>
      <c r="Q81" s="47" t="s">
        <v>6</v>
      </c>
      <c r="R81" s="47" t="s">
        <v>6</v>
      </c>
      <c r="S81" s="47" t="s">
        <v>6</v>
      </c>
      <c r="T81" s="47" t="s">
        <v>6</v>
      </c>
      <c r="U81" s="47" t="s">
        <v>6</v>
      </c>
      <c r="V81" s="47" t="s">
        <v>6</v>
      </c>
      <c r="W81" s="47" t="s">
        <v>6</v>
      </c>
      <c r="X81" s="47" t="s">
        <v>6</v>
      </c>
      <c r="Y81" s="47" t="s">
        <v>6</v>
      </c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 ht="207.75" customHeight="1" x14ac:dyDescent="0.25">
      <c r="A82" s="35" t="s">
        <v>284</v>
      </c>
      <c r="B82" s="33" t="s">
        <v>239</v>
      </c>
      <c r="C82" s="39" t="s">
        <v>318</v>
      </c>
      <c r="D82" s="68" t="s">
        <v>289</v>
      </c>
      <c r="E82" s="65">
        <v>9</v>
      </c>
      <c r="F82" s="47">
        <v>1</v>
      </c>
      <c r="G82" s="47"/>
      <c r="H82" s="47" t="s">
        <v>6</v>
      </c>
      <c r="I82" s="47" t="s">
        <v>6</v>
      </c>
      <c r="J82" s="47" t="s">
        <v>6</v>
      </c>
      <c r="K82" s="47" t="s">
        <v>6</v>
      </c>
      <c r="L82" s="47" t="s">
        <v>6</v>
      </c>
      <c r="M82" s="47" t="s">
        <v>6</v>
      </c>
      <c r="N82" s="47" t="s">
        <v>6</v>
      </c>
      <c r="O82" s="47" t="s">
        <v>6</v>
      </c>
      <c r="P82" s="47" t="s">
        <v>6</v>
      </c>
      <c r="Q82" s="47" t="s">
        <v>6</v>
      </c>
      <c r="R82" s="47" t="s">
        <v>6</v>
      </c>
      <c r="S82" s="47" t="s">
        <v>6</v>
      </c>
      <c r="T82" s="47" t="s">
        <v>6</v>
      </c>
      <c r="U82" s="47" t="s">
        <v>6</v>
      </c>
      <c r="V82" s="47" t="s">
        <v>6</v>
      </c>
      <c r="W82" s="47" t="s">
        <v>6</v>
      </c>
      <c r="X82" s="47" t="s">
        <v>6</v>
      </c>
      <c r="Y82" s="47" t="s">
        <v>6</v>
      </c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 ht="207.75" customHeight="1" x14ac:dyDescent="0.25">
      <c r="A83" s="35" t="s">
        <v>285</v>
      </c>
      <c r="B83" s="33" t="s">
        <v>239</v>
      </c>
      <c r="C83" s="39" t="s">
        <v>318</v>
      </c>
      <c r="D83" s="68" t="s">
        <v>290</v>
      </c>
      <c r="E83" s="65">
        <v>59</v>
      </c>
      <c r="F83" s="47">
        <v>0.92</v>
      </c>
      <c r="G83" s="47"/>
      <c r="H83" s="47" t="s">
        <v>6</v>
      </c>
      <c r="I83" s="47" t="s">
        <v>6</v>
      </c>
      <c r="J83" s="47" t="s">
        <v>6</v>
      </c>
      <c r="K83" s="47" t="s">
        <v>6</v>
      </c>
      <c r="L83" s="47" t="s">
        <v>6</v>
      </c>
      <c r="M83" s="47" t="s">
        <v>6</v>
      </c>
      <c r="N83" s="47" t="s">
        <v>6</v>
      </c>
      <c r="O83" s="47" t="s">
        <v>6</v>
      </c>
      <c r="P83" s="47" t="s">
        <v>6</v>
      </c>
      <c r="Q83" s="47" t="s">
        <v>6</v>
      </c>
      <c r="R83" s="47" t="s">
        <v>6</v>
      </c>
      <c r="S83" s="47" t="s">
        <v>6</v>
      </c>
      <c r="T83" s="47" t="s">
        <v>6</v>
      </c>
      <c r="U83" s="47" t="s">
        <v>6</v>
      </c>
      <c r="V83" s="47" t="s">
        <v>6</v>
      </c>
      <c r="W83" s="47" t="s">
        <v>6</v>
      </c>
      <c r="X83" s="47" t="s">
        <v>6</v>
      </c>
      <c r="Y83" s="47" t="s">
        <v>6</v>
      </c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 ht="207.75" customHeight="1" x14ac:dyDescent="0.25">
      <c r="A84" s="35" t="s">
        <v>286</v>
      </c>
      <c r="B84" s="33" t="s">
        <v>239</v>
      </c>
      <c r="C84" s="39" t="s">
        <v>318</v>
      </c>
      <c r="D84" s="68" t="s">
        <v>291</v>
      </c>
      <c r="E84" s="65">
        <v>18</v>
      </c>
      <c r="F84" s="47">
        <v>0.15</v>
      </c>
      <c r="G84" s="47"/>
      <c r="H84" s="47" t="s">
        <v>6</v>
      </c>
      <c r="I84" s="47" t="s">
        <v>6</v>
      </c>
      <c r="J84" s="47" t="s">
        <v>6</v>
      </c>
      <c r="K84" s="47" t="s">
        <v>6</v>
      </c>
      <c r="L84" s="47" t="s">
        <v>6</v>
      </c>
      <c r="M84" s="47" t="s">
        <v>6</v>
      </c>
      <c r="N84" s="47" t="s">
        <v>6</v>
      </c>
      <c r="O84" s="47" t="s">
        <v>6</v>
      </c>
      <c r="P84" s="47" t="s">
        <v>6</v>
      </c>
      <c r="Q84" s="47" t="s">
        <v>6</v>
      </c>
      <c r="R84" s="47" t="s">
        <v>6</v>
      </c>
      <c r="S84" s="47" t="s">
        <v>6</v>
      </c>
      <c r="T84" s="47" t="s">
        <v>6</v>
      </c>
      <c r="U84" s="47" t="s">
        <v>6</v>
      </c>
      <c r="V84" s="47" t="s">
        <v>6</v>
      </c>
      <c r="W84" s="47" t="s">
        <v>6</v>
      </c>
      <c r="X84" s="47" t="s">
        <v>6</v>
      </c>
      <c r="Y84" s="47" t="s">
        <v>6</v>
      </c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35" ht="201" customHeight="1" x14ac:dyDescent="0.25">
      <c r="A85" s="35" t="s">
        <v>68</v>
      </c>
      <c r="B85" s="33" t="s">
        <v>144</v>
      </c>
      <c r="C85" s="40" t="s">
        <v>158</v>
      </c>
      <c r="D85" s="34" t="s">
        <v>109</v>
      </c>
      <c r="E85" s="65" t="s">
        <v>292</v>
      </c>
      <c r="F85" s="47">
        <v>1</v>
      </c>
      <c r="G85" s="47"/>
      <c r="H85" s="47" t="s">
        <v>6</v>
      </c>
      <c r="I85" s="47" t="s">
        <v>6</v>
      </c>
      <c r="J85" s="47" t="s">
        <v>6</v>
      </c>
      <c r="K85" s="47" t="s">
        <v>6</v>
      </c>
      <c r="L85" s="47" t="s">
        <v>6</v>
      </c>
      <c r="M85" s="47" t="s">
        <v>6</v>
      </c>
      <c r="N85" s="47" t="s">
        <v>6</v>
      </c>
      <c r="O85" s="47" t="s">
        <v>6</v>
      </c>
      <c r="P85" s="47" t="s">
        <v>6</v>
      </c>
      <c r="Q85" s="47" t="s">
        <v>6</v>
      </c>
      <c r="R85" s="47" t="s">
        <v>6</v>
      </c>
      <c r="S85" s="47" t="s">
        <v>6</v>
      </c>
      <c r="T85" s="47" t="s">
        <v>6</v>
      </c>
      <c r="U85" s="47" t="s">
        <v>6</v>
      </c>
      <c r="V85" s="47" t="s">
        <v>6</v>
      </c>
      <c r="W85" s="47" t="s">
        <v>6</v>
      </c>
      <c r="X85" s="47" t="s">
        <v>6</v>
      </c>
      <c r="Y85" s="47" t="s">
        <v>6</v>
      </c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5" ht="265.5" customHeight="1" x14ac:dyDescent="0.25">
      <c r="A86" s="35" t="s">
        <v>70</v>
      </c>
      <c r="B86" s="33" t="s">
        <v>145</v>
      </c>
      <c r="C86" s="40" t="s">
        <v>162</v>
      </c>
      <c r="D86" s="68" t="s">
        <v>293</v>
      </c>
      <c r="E86" s="76">
        <v>124747.2</v>
      </c>
      <c r="F86" s="51">
        <f>E86/D86</f>
        <v>0.43438256051546265</v>
      </c>
      <c r="G86" s="47"/>
      <c r="H86" s="47" t="s">
        <v>6</v>
      </c>
      <c r="I86" s="47" t="s">
        <v>6</v>
      </c>
      <c r="J86" s="47" t="s">
        <v>6</v>
      </c>
      <c r="K86" s="47" t="s">
        <v>6</v>
      </c>
      <c r="L86" s="47" t="s">
        <v>6</v>
      </c>
      <c r="M86" s="47" t="s">
        <v>6</v>
      </c>
      <c r="N86" s="47" t="s">
        <v>6</v>
      </c>
      <c r="O86" s="47" t="s">
        <v>6</v>
      </c>
      <c r="P86" s="47" t="s">
        <v>6</v>
      </c>
      <c r="Q86" s="47" t="s">
        <v>6</v>
      </c>
      <c r="R86" s="47" t="s">
        <v>6</v>
      </c>
      <c r="S86" s="47" t="s">
        <v>6</v>
      </c>
      <c r="T86" s="47" t="s">
        <v>6</v>
      </c>
      <c r="U86" s="47" t="s">
        <v>6</v>
      </c>
      <c r="V86" s="47" t="s">
        <v>6</v>
      </c>
      <c r="W86" s="47" t="s">
        <v>6</v>
      </c>
      <c r="X86" s="47" t="s">
        <v>6</v>
      </c>
      <c r="Y86" s="47" t="s">
        <v>6</v>
      </c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:35" ht="219.75" customHeight="1" x14ac:dyDescent="0.25">
      <c r="A87" s="35" t="s">
        <v>72</v>
      </c>
      <c r="B87" s="33" t="s">
        <v>146</v>
      </c>
      <c r="C87" s="41" t="s">
        <v>163</v>
      </c>
      <c r="D87" s="34" t="s">
        <v>294</v>
      </c>
      <c r="E87" s="66">
        <v>7.8E-2</v>
      </c>
      <c r="F87" s="47">
        <v>1</v>
      </c>
      <c r="G87" s="47"/>
      <c r="H87" s="47" t="s">
        <v>6</v>
      </c>
      <c r="I87" s="47" t="s">
        <v>6</v>
      </c>
      <c r="J87" s="47" t="s">
        <v>6</v>
      </c>
      <c r="K87" s="47" t="s">
        <v>6</v>
      </c>
      <c r="L87" s="47" t="s">
        <v>6</v>
      </c>
      <c r="M87" s="47" t="s">
        <v>6</v>
      </c>
      <c r="N87" s="47" t="s">
        <v>6</v>
      </c>
      <c r="O87" s="47" t="s">
        <v>6</v>
      </c>
      <c r="P87" s="47" t="s">
        <v>6</v>
      </c>
      <c r="Q87" s="47" t="s">
        <v>6</v>
      </c>
      <c r="R87" s="47" t="s">
        <v>6</v>
      </c>
      <c r="S87" s="47" t="s">
        <v>6</v>
      </c>
      <c r="T87" s="47" t="s">
        <v>6</v>
      </c>
      <c r="U87" s="47" t="s">
        <v>6</v>
      </c>
      <c r="V87" s="47" t="s">
        <v>6</v>
      </c>
      <c r="W87" s="47" t="s">
        <v>6</v>
      </c>
      <c r="X87" s="47" t="s">
        <v>6</v>
      </c>
      <c r="Y87" s="47" t="s">
        <v>6</v>
      </c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 ht="116.25" customHeight="1" x14ac:dyDescent="0.25">
      <c r="A88" s="35" t="s">
        <v>74</v>
      </c>
      <c r="B88" s="33" t="s">
        <v>147</v>
      </c>
      <c r="C88" s="39" t="s">
        <v>164</v>
      </c>
      <c r="D88" s="36">
        <v>4</v>
      </c>
      <c r="E88" s="65">
        <v>4</v>
      </c>
      <c r="F88" s="47">
        <v>1</v>
      </c>
      <c r="G88" s="47"/>
      <c r="H88" s="47" t="s">
        <v>6</v>
      </c>
      <c r="I88" s="47" t="s">
        <v>6</v>
      </c>
      <c r="J88" s="47" t="s">
        <v>6</v>
      </c>
      <c r="K88" s="47" t="s">
        <v>6</v>
      </c>
      <c r="L88" s="47" t="s">
        <v>6</v>
      </c>
      <c r="M88" s="47" t="s">
        <v>6</v>
      </c>
      <c r="N88" s="47" t="s">
        <v>6</v>
      </c>
      <c r="O88" s="47" t="s">
        <v>6</v>
      </c>
      <c r="P88" s="47" t="s">
        <v>6</v>
      </c>
      <c r="Q88" s="47" t="s">
        <v>6</v>
      </c>
      <c r="R88" s="47" t="s">
        <v>6</v>
      </c>
      <c r="S88" s="47" t="s">
        <v>6</v>
      </c>
      <c r="T88" s="47" t="s">
        <v>6</v>
      </c>
      <c r="U88" s="47" t="s">
        <v>6</v>
      </c>
      <c r="V88" s="47" t="s">
        <v>6</v>
      </c>
      <c r="W88" s="47" t="s">
        <v>6</v>
      </c>
      <c r="X88" s="47" t="s">
        <v>6</v>
      </c>
      <c r="Y88" s="47" t="s">
        <v>6</v>
      </c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 ht="188.25" customHeight="1" x14ac:dyDescent="0.25">
      <c r="A89" s="35" t="s">
        <v>76</v>
      </c>
      <c r="B89" s="33" t="s">
        <v>148</v>
      </c>
      <c r="C89" s="40" t="s">
        <v>159</v>
      </c>
      <c r="D89" s="34" t="s">
        <v>109</v>
      </c>
      <c r="E89" s="65" t="s">
        <v>241</v>
      </c>
      <c r="F89" s="47">
        <v>1</v>
      </c>
      <c r="G89" s="47"/>
      <c r="H89" s="47" t="s">
        <v>6</v>
      </c>
      <c r="I89" s="47" t="s">
        <v>6</v>
      </c>
      <c r="J89" s="47" t="s">
        <v>6</v>
      </c>
      <c r="K89" s="47" t="s">
        <v>6</v>
      </c>
      <c r="L89" s="47" t="s">
        <v>6</v>
      </c>
      <c r="M89" s="47" t="s">
        <v>6</v>
      </c>
      <c r="N89" s="47" t="s">
        <v>6</v>
      </c>
      <c r="O89" s="47" t="s">
        <v>6</v>
      </c>
      <c r="P89" s="47" t="s">
        <v>6</v>
      </c>
      <c r="Q89" s="47" t="s">
        <v>6</v>
      </c>
      <c r="R89" s="47" t="s">
        <v>6</v>
      </c>
      <c r="S89" s="47" t="s">
        <v>6</v>
      </c>
      <c r="T89" s="47" t="s">
        <v>6</v>
      </c>
      <c r="U89" s="47" t="s">
        <v>6</v>
      </c>
      <c r="V89" s="47" t="s">
        <v>6</v>
      </c>
      <c r="W89" s="47" t="s">
        <v>6</v>
      </c>
      <c r="X89" s="47" t="s">
        <v>6</v>
      </c>
      <c r="Y89" s="47" t="s">
        <v>6</v>
      </c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 ht="128.25" customHeight="1" x14ac:dyDescent="0.25">
      <c r="A90" s="35" t="s">
        <v>78</v>
      </c>
      <c r="B90" s="33" t="s">
        <v>295</v>
      </c>
      <c r="C90" s="39" t="s">
        <v>319</v>
      </c>
      <c r="D90" s="34" t="s">
        <v>296</v>
      </c>
      <c r="E90" s="82" t="s">
        <v>297</v>
      </c>
      <c r="F90" s="47">
        <v>1</v>
      </c>
      <c r="G90" s="47"/>
      <c r="H90" s="47" t="s">
        <v>6</v>
      </c>
      <c r="I90" s="47" t="s">
        <v>6</v>
      </c>
      <c r="J90" s="47" t="s">
        <v>6</v>
      </c>
      <c r="K90" s="47" t="s">
        <v>6</v>
      </c>
      <c r="L90" s="47" t="s">
        <v>6</v>
      </c>
      <c r="M90" s="47" t="s">
        <v>6</v>
      </c>
      <c r="N90" s="47" t="s">
        <v>6</v>
      </c>
      <c r="O90" s="47" t="s">
        <v>6</v>
      </c>
      <c r="P90" s="47" t="s">
        <v>6</v>
      </c>
      <c r="Q90" s="47" t="s">
        <v>6</v>
      </c>
      <c r="R90" s="47" t="s">
        <v>6</v>
      </c>
      <c r="S90" s="47" t="s">
        <v>6</v>
      </c>
      <c r="T90" s="47" t="s">
        <v>6</v>
      </c>
      <c r="U90" s="47" t="s">
        <v>6</v>
      </c>
      <c r="V90" s="47" t="s">
        <v>6</v>
      </c>
      <c r="W90" s="47" t="s">
        <v>6</v>
      </c>
      <c r="X90" s="47" t="s">
        <v>6</v>
      </c>
      <c r="Y90" s="47" t="s">
        <v>6</v>
      </c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:35" ht="348.75" customHeight="1" x14ac:dyDescent="0.25">
      <c r="A91" s="35" t="s">
        <v>149</v>
      </c>
      <c r="B91" s="33" t="s">
        <v>150</v>
      </c>
      <c r="C91" s="39" t="s">
        <v>165</v>
      </c>
      <c r="D91" s="36">
        <v>44000</v>
      </c>
      <c r="E91" s="83">
        <v>44253</v>
      </c>
      <c r="F91" s="47">
        <v>1</v>
      </c>
      <c r="G91" s="47"/>
      <c r="H91" s="47" t="s">
        <v>6</v>
      </c>
      <c r="I91" s="47" t="s">
        <v>6</v>
      </c>
      <c r="J91" s="47" t="s">
        <v>6</v>
      </c>
      <c r="K91" s="47" t="s">
        <v>6</v>
      </c>
      <c r="L91" s="47" t="s">
        <v>6</v>
      </c>
      <c r="M91" s="47" t="s">
        <v>6</v>
      </c>
      <c r="N91" s="47" t="s">
        <v>6</v>
      </c>
      <c r="O91" s="47" t="s">
        <v>6</v>
      </c>
      <c r="P91" s="47" t="s">
        <v>6</v>
      </c>
      <c r="Q91" s="47" t="s">
        <v>6</v>
      </c>
      <c r="R91" s="47" t="s">
        <v>6</v>
      </c>
      <c r="S91" s="47" t="s">
        <v>6</v>
      </c>
      <c r="T91" s="47" t="s">
        <v>6</v>
      </c>
      <c r="U91" s="47" t="s">
        <v>6</v>
      </c>
      <c r="V91" s="47" t="s">
        <v>6</v>
      </c>
      <c r="W91" s="47" t="s">
        <v>6</v>
      </c>
      <c r="X91" s="47" t="s">
        <v>6</v>
      </c>
      <c r="Y91" s="47" t="s">
        <v>6</v>
      </c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:35" ht="149.25" customHeight="1" x14ac:dyDescent="0.25">
      <c r="A92" s="35" t="s">
        <v>151</v>
      </c>
      <c r="B92" s="33" t="s">
        <v>152</v>
      </c>
      <c r="C92" s="40" t="s">
        <v>166</v>
      </c>
      <c r="D92" s="36">
        <v>1</v>
      </c>
      <c r="E92" s="65">
        <v>0</v>
      </c>
      <c r="F92" s="47">
        <v>0</v>
      </c>
      <c r="G92" s="47"/>
      <c r="H92" s="47" t="s">
        <v>6</v>
      </c>
      <c r="I92" s="47" t="s">
        <v>6</v>
      </c>
      <c r="J92" s="47" t="s">
        <v>6</v>
      </c>
      <c r="K92" s="47" t="s">
        <v>6</v>
      </c>
      <c r="L92" s="47" t="s">
        <v>6</v>
      </c>
      <c r="M92" s="47" t="s">
        <v>6</v>
      </c>
      <c r="N92" s="47" t="s">
        <v>6</v>
      </c>
      <c r="O92" s="47" t="s">
        <v>6</v>
      </c>
      <c r="P92" s="47" t="s">
        <v>6</v>
      </c>
      <c r="Q92" s="47" t="s">
        <v>6</v>
      </c>
      <c r="R92" s="47" t="s">
        <v>6</v>
      </c>
      <c r="S92" s="47" t="s">
        <v>6</v>
      </c>
      <c r="T92" s="47" t="s">
        <v>6</v>
      </c>
      <c r="U92" s="47" t="s">
        <v>6</v>
      </c>
      <c r="V92" s="47" t="s">
        <v>6</v>
      </c>
      <c r="W92" s="47" t="s">
        <v>6</v>
      </c>
      <c r="X92" s="47" t="s">
        <v>6</v>
      </c>
      <c r="Y92" s="47" t="s">
        <v>6</v>
      </c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 ht="174" customHeight="1" x14ac:dyDescent="0.25">
      <c r="A93" s="35" t="s">
        <v>298</v>
      </c>
      <c r="B93" s="33" t="s">
        <v>299</v>
      </c>
      <c r="C93" s="39" t="s">
        <v>300</v>
      </c>
      <c r="D93" s="36">
        <v>5</v>
      </c>
      <c r="E93" s="82">
        <v>24</v>
      </c>
      <c r="F93" s="47">
        <v>1</v>
      </c>
      <c r="G93" s="47"/>
      <c r="H93" s="47" t="s">
        <v>6</v>
      </c>
      <c r="I93" s="47" t="s">
        <v>6</v>
      </c>
      <c r="J93" s="47" t="s">
        <v>6</v>
      </c>
      <c r="K93" s="47" t="s">
        <v>6</v>
      </c>
      <c r="L93" s="47" t="s">
        <v>6</v>
      </c>
      <c r="M93" s="47" t="s">
        <v>6</v>
      </c>
      <c r="N93" s="47" t="s">
        <v>6</v>
      </c>
      <c r="O93" s="47" t="s">
        <v>6</v>
      </c>
      <c r="P93" s="47" t="s">
        <v>6</v>
      </c>
      <c r="Q93" s="47" t="s">
        <v>6</v>
      </c>
      <c r="R93" s="47" t="s">
        <v>6</v>
      </c>
      <c r="S93" s="47" t="s">
        <v>6</v>
      </c>
      <c r="T93" s="47" t="s">
        <v>6</v>
      </c>
      <c r="U93" s="47" t="s">
        <v>6</v>
      </c>
      <c r="V93" s="47" t="s">
        <v>6</v>
      </c>
      <c r="W93" s="47" t="s">
        <v>6</v>
      </c>
      <c r="X93" s="47" t="s">
        <v>6</v>
      </c>
      <c r="Y93" s="47" t="s">
        <v>6</v>
      </c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spans="1:35" ht="409.5" x14ac:dyDescent="0.25">
      <c r="A94" s="35" t="s">
        <v>153</v>
      </c>
      <c r="B94" s="33" t="s">
        <v>154</v>
      </c>
      <c r="C94" s="39" t="s">
        <v>160</v>
      </c>
      <c r="D94" s="34" t="s">
        <v>109</v>
      </c>
      <c r="E94" s="67" t="s">
        <v>301</v>
      </c>
      <c r="F94" s="47">
        <v>1</v>
      </c>
      <c r="G94" s="47"/>
      <c r="H94" s="47" t="s">
        <v>6</v>
      </c>
      <c r="I94" s="47" t="s">
        <v>6</v>
      </c>
      <c r="J94" s="47" t="s">
        <v>6</v>
      </c>
      <c r="K94" s="47" t="s">
        <v>6</v>
      </c>
      <c r="L94" s="47" t="s">
        <v>6</v>
      </c>
      <c r="M94" s="47" t="s">
        <v>6</v>
      </c>
      <c r="N94" s="47" t="s">
        <v>6</v>
      </c>
      <c r="O94" s="47" t="s">
        <v>6</v>
      </c>
      <c r="P94" s="47" t="s">
        <v>6</v>
      </c>
      <c r="Q94" s="47" t="s">
        <v>6</v>
      </c>
      <c r="R94" s="47" t="s">
        <v>6</v>
      </c>
      <c r="S94" s="47" t="s">
        <v>6</v>
      </c>
      <c r="T94" s="47" t="s">
        <v>6</v>
      </c>
      <c r="U94" s="47" t="s">
        <v>6</v>
      </c>
      <c r="V94" s="47" t="s">
        <v>6</v>
      </c>
      <c r="W94" s="47" t="s">
        <v>6</v>
      </c>
      <c r="X94" s="47" t="s">
        <v>6</v>
      </c>
      <c r="Y94" s="47" t="s">
        <v>6</v>
      </c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spans="1:35" ht="102" customHeight="1" x14ac:dyDescent="0.25">
      <c r="A95" s="35" t="s">
        <v>155</v>
      </c>
      <c r="B95" s="33" t="s">
        <v>156</v>
      </c>
      <c r="C95" s="39" t="s">
        <v>167</v>
      </c>
      <c r="D95" s="36">
        <v>4</v>
      </c>
      <c r="E95" s="65">
        <v>4</v>
      </c>
      <c r="F95" s="47">
        <v>1</v>
      </c>
      <c r="G95" s="47"/>
      <c r="H95" s="47" t="s">
        <v>6</v>
      </c>
      <c r="I95" s="47" t="s">
        <v>6</v>
      </c>
      <c r="J95" s="47" t="s">
        <v>6</v>
      </c>
      <c r="K95" s="47" t="s">
        <v>6</v>
      </c>
      <c r="L95" s="47" t="s">
        <v>6</v>
      </c>
      <c r="M95" s="47" t="s">
        <v>6</v>
      </c>
      <c r="N95" s="47" t="s">
        <v>6</v>
      </c>
      <c r="O95" s="47" t="s">
        <v>6</v>
      </c>
      <c r="P95" s="47" t="s">
        <v>6</v>
      </c>
      <c r="Q95" s="47" t="s">
        <v>6</v>
      </c>
      <c r="R95" s="47" t="s">
        <v>6</v>
      </c>
      <c r="S95" s="47" t="s">
        <v>6</v>
      </c>
      <c r="T95" s="47" t="s">
        <v>6</v>
      </c>
      <c r="U95" s="47" t="s">
        <v>6</v>
      </c>
      <c r="V95" s="47" t="s">
        <v>6</v>
      </c>
      <c r="W95" s="47" t="s">
        <v>6</v>
      </c>
      <c r="X95" s="47" t="s">
        <v>6</v>
      </c>
      <c r="Y95" s="47" t="s">
        <v>6</v>
      </c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spans="1:35" ht="108" customHeight="1" x14ac:dyDescent="0.25">
      <c r="A96" s="35" t="s">
        <v>99</v>
      </c>
      <c r="B96" s="33" t="s">
        <v>157</v>
      </c>
      <c r="C96" s="34" t="s">
        <v>168</v>
      </c>
      <c r="D96" s="36">
        <v>1000</v>
      </c>
      <c r="E96" s="65">
        <v>1365</v>
      </c>
      <c r="F96" s="47">
        <v>1</v>
      </c>
      <c r="G96" s="47"/>
      <c r="H96" s="47" t="s">
        <v>6</v>
      </c>
      <c r="I96" s="47" t="s">
        <v>6</v>
      </c>
      <c r="J96" s="47" t="s">
        <v>6</v>
      </c>
      <c r="K96" s="47" t="s">
        <v>6</v>
      </c>
      <c r="L96" s="47" t="s">
        <v>6</v>
      </c>
      <c r="M96" s="47" t="s">
        <v>6</v>
      </c>
      <c r="N96" s="47" t="s">
        <v>6</v>
      </c>
      <c r="O96" s="47" t="s">
        <v>6</v>
      </c>
      <c r="P96" s="47" t="s">
        <v>6</v>
      </c>
      <c r="Q96" s="47" t="s">
        <v>6</v>
      </c>
      <c r="R96" s="47" t="s">
        <v>6</v>
      </c>
      <c r="S96" s="47" t="s">
        <v>6</v>
      </c>
      <c r="T96" s="47" t="s">
        <v>6</v>
      </c>
      <c r="U96" s="47" t="s">
        <v>6</v>
      </c>
      <c r="V96" s="47" t="s">
        <v>6</v>
      </c>
      <c r="W96" s="47" t="s">
        <v>6</v>
      </c>
      <c r="X96" s="47" t="s">
        <v>6</v>
      </c>
      <c r="Y96" s="47" t="s">
        <v>6</v>
      </c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:35" ht="299.25" x14ac:dyDescent="0.25">
      <c r="A97" s="35" t="s">
        <v>302</v>
      </c>
      <c r="B97" s="33" t="s">
        <v>303</v>
      </c>
      <c r="C97" s="34" t="s">
        <v>305</v>
      </c>
      <c r="D97" s="34">
        <v>2</v>
      </c>
      <c r="E97" s="65" t="s">
        <v>304</v>
      </c>
      <c r="F97" s="47">
        <v>1</v>
      </c>
      <c r="G97" s="47"/>
      <c r="H97" s="47" t="s">
        <v>6</v>
      </c>
      <c r="I97" s="47" t="s">
        <v>6</v>
      </c>
      <c r="J97" s="47" t="s">
        <v>6</v>
      </c>
      <c r="K97" s="47" t="s">
        <v>6</v>
      </c>
      <c r="L97" s="47" t="s">
        <v>6</v>
      </c>
      <c r="M97" s="47" t="s">
        <v>6</v>
      </c>
      <c r="N97" s="47" t="s">
        <v>6</v>
      </c>
      <c r="O97" s="47" t="s">
        <v>6</v>
      </c>
      <c r="P97" s="47" t="s">
        <v>6</v>
      </c>
      <c r="Q97" s="47" t="s">
        <v>6</v>
      </c>
      <c r="R97" s="47" t="s">
        <v>6</v>
      </c>
      <c r="S97" s="47" t="s">
        <v>6</v>
      </c>
      <c r="T97" s="47" t="s">
        <v>6</v>
      </c>
      <c r="U97" s="47" t="s">
        <v>6</v>
      </c>
      <c r="V97" s="47" t="s">
        <v>6</v>
      </c>
      <c r="W97" s="47" t="s">
        <v>6</v>
      </c>
      <c r="X97" s="47" t="s">
        <v>6</v>
      </c>
      <c r="Y97" s="47" t="s">
        <v>6</v>
      </c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:35" ht="141.75" x14ac:dyDescent="0.25">
      <c r="A98" s="57" t="s">
        <v>134</v>
      </c>
      <c r="B98" s="48" t="s">
        <v>170</v>
      </c>
      <c r="C98" s="47" t="s">
        <v>6</v>
      </c>
      <c r="D98" s="47" t="s">
        <v>6</v>
      </c>
      <c r="E98" s="47" t="s">
        <v>6</v>
      </c>
      <c r="F98" s="47" t="s">
        <v>6</v>
      </c>
      <c r="G98" s="47" t="s">
        <v>6</v>
      </c>
      <c r="H98" s="47" t="s">
        <v>6</v>
      </c>
      <c r="I98" s="47" t="s">
        <v>6</v>
      </c>
      <c r="J98" s="47" t="s">
        <v>6</v>
      </c>
      <c r="K98" s="47" t="s">
        <v>6</v>
      </c>
      <c r="L98" s="47" t="s">
        <v>6</v>
      </c>
      <c r="M98" s="47" t="s">
        <v>6</v>
      </c>
      <c r="N98" s="47" t="s">
        <v>6</v>
      </c>
      <c r="O98" s="47" t="s">
        <v>6</v>
      </c>
      <c r="P98" s="47" t="s">
        <v>6</v>
      </c>
      <c r="Q98" s="47" t="s">
        <v>6</v>
      </c>
      <c r="R98" s="47" t="s">
        <v>6</v>
      </c>
      <c r="S98" s="59">
        <v>1065</v>
      </c>
      <c r="T98" s="59">
        <v>809</v>
      </c>
      <c r="U98" s="74">
        <v>1</v>
      </c>
      <c r="V98" s="47" t="s">
        <v>6</v>
      </c>
      <c r="W98" s="47" t="s">
        <v>6</v>
      </c>
      <c r="X98" s="47" t="s">
        <v>6</v>
      </c>
      <c r="Y98" s="47" t="s">
        <v>6</v>
      </c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5" ht="233.45" customHeight="1" x14ac:dyDescent="0.25">
      <c r="A99" s="57" t="s">
        <v>135</v>
      </c>
      <c r="B99" s="48" t="s">
        <v>171</v>
      </c>
      <c r="C99" s="47" t="s">
        <v>6</v>
      </c>
      <c r="D99" s="47" t="s">
        <v>6</v>
      </c>
      <c r="E99" s="47" t="s">
        <v>6</v>
      </c>
      <c r="F99" s="47" t="s">
        <v>6</v>
      </c>
      <c r="G99" s="47" t="s">
        <v>6</v>
      </c>
      <c r="H99" s="47" t="s">
        <v>6</v>
      </c>
      <c r="I99" s="47" t="s">
        <v>6</v>
      </c>
      <c r="J99" s="47" t="s">
        <v>6</v>
      </c>
      <c r="K99" s="47" t="s">
        <v>6</v>
      </c>
      <c r="L99" s="47" t="s">
        <v>6</v>
      </c>
      <c r="M99" s="47" t="s">
        <v>6</v>
      </c>
      <c r="N99" s="47" t="s">
        <v>6</v>
      </c>
      <c r="O99" s="47" t="s">
        <v>6</v>
      </c>
      <c r="P99" s="47" t="s">
        <v>6</v>
      </c>
      <c r="Q99" s="47" t="s">
        <v>6</v>
      </c>
      <c r="R99" s="47" t="s">
        <v>6</v>
      </c>
      <c r="S99" s="59">
        <v>47</v>
      </c>
      <c r="T99" s="59">
        <v>46.91</v>
      </c>
      <c r="U99" s="74">
        <v>1</v>
      </c>
      <c r="V99" s="47" t="s">
        <v>6</v>
      </c>
      <c r="W99" s="47" t="s">
        <v>6</v>
      </c>
      <c r="X99" s="47" t="s">
        <v>6</v>
      </c>
      <c r="Y99" s="47" t="s">
        <v>6</v>
      </c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:35" ht="189" x14ac:dyDescent="0.25">
      <c r="A100" s="57" t="s">
        <v>136</v>
      </c>
      <c r="B100" s="48" t="s">
        <v>172</v>
      </c>
      <c r="C100" s="47" t="s">
        <v>6</v>
      </c>
      <c r="D100" s="47" t="s">
        <v>6</v>
      </c>
      <c r="E100" s="47" t="s">
        <v>6</v>
      </c>
      <c r="F100" s="47" t="s">
        <v>6</v>
      </c>
      <c r="G100" s="47" t="s">
        <v>6</v>
      </c>
      <c r="H100" s="47" t="s">
        <v>6</v>
      </c>
      <c r="I100" s="47" t="s">
        <v>6</v>
      </c>
      <c r="J100" s="47" t="s">
        <v>6</v>
      </c>
      <c r="K100" s="47" t="s">
        <v>6</v>
      </c>
      <c r="L100" s="47" t="s">
        <v>6</v>
      </c>
      <c r="M100" s="47" t="s">
        <v>6</v>
      </c>
      <c r="N100" s="47" t="s">
        <v>6</v>
      </c>
      <c r="O100" s="47" t="s">
        <v>6</v>
      </c>
      <c r="P100" s="47" t="s">
        <v>6</v>
      </c>
      <c r="Q100" s="47" t="s">
        <v>6</v>
      </c>
      <c r="R100" s="47" t="s">
        <v>6</v>
      </c>
      <c r="S100" s="59">
        <v>25</v>
      </c>
      <c r="T100" s="59">
        <v>9</v>
      </c>
      <c r="U100" s="74">
        <v>1</v>
      </c>
      <c r="V100" s="47" t="s">
        <v>6</v>
      </c>
      <c r="W100" s="47" t="s">
        <v>6</v>
      </c>
      <c r="X100" s="47" t="s">
        <v>6</v>
      </c>
      <c r="Y100" s="47" t="s">
        <v>6</v>
      </c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:35" ht="94.5" x14ac:dyDescent="0.25">
      <c r="A101" s="57" t="s">
        <v>137</v>
      </c>
      <c r="B101" s="48" t="s">
        <v>173</v>
      </c>
      <c r="C101" s="47" t="s">
        <v>6</v>
      </c>
      <c r="D101" s="47" t="s">
        <v>6</v>
      </c>
      <c r="E101" s="47" t="s">
        <v>6</v>
      </c>
      <c r="F101" s="47" t="s">
        <v>6</v>
      </c>
      <c r="G101" s="47" t="s">
        <v>6</v>
      </c>
      <c r="H101" s="47" t="s">
        <v>6</v>
      </c>
      <c r="I101" s="47" t="s">
        <v>6</v>
      </c>
      <c r="J101" s="47" t="s">
        <v>6</v>
      </c>
      <c r="K101" s="47" t="s">
        <v>6</v>
      </c>
      <c r="L101" s="47" t="s">
        <v>6</v>
      </c>
      <c r="M101" s="47" t="s">
        <v>6</v>
      </c>
      <c r="N101" s="47" t="s">
        <v>6</v>
      </c>
      <c r="O101" s="47" t="s">
        <v>6</v>
      </c>
      <c r="P101" s="47" t="s">
        <v>6</v>
      </c>
      <c r="Q101" s="47" t="s">
        <v>6</v>
      </c>
      <c r="R101" s="47" t="s">
        <v>6</v>
      </c>
      <c r="S101" s="60">
        <v>992.8</v>
      </c>
      <c r="T101" s="59">
        <v>1042.3</v>
      </c>
      <c r="U101" s="74">
        <v>1</v>
      </c>
      <c r="V101" s="47" t="s">
        <v>6</v>
      </c>
      <c r="W101" s="47" t="s">
        <v>6</v>
      </c>
      <c r="X101" s="47" t="s">
        <v>6</v>
      </c>
      <c r="Y101" s="47" t="s">
        <v>6</v>
      </c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 ht="110.25" x14ac:dyDescent="0.25">
      <c r="A102" s="57" t="s">
        <v>138</v>
      </c>
      <c r="B102" s="48" t="s">
        <v>174</v>
      </c>
      <c r="C102" s="47" t="s">
        <v>6</v>
      </c>
      <c r="D102" s="47" t="s">
        <v>6</v>
      </c>
      <c r="E102" s="47" t="s">
        <v>6</v>
      </c>
      <c r="F102" s="47" t="s">
        <v>6</v>
      </c>
      <c r="G102" s="47" t="s">
        <v>6</v>
      </c>
      <c r="H102" s="47" t="s">
        <v>6</v>
      </c>
      <c r="I102" s="47" t="s">
        <v>6</v>
      </c>
      <c r="J102" s="47" t="s">
        <v>6</v>
      </c>
      <c r="K102" s="47" t="s">
        <v>6</v>
      </c>
      <c r="L102" s="47" t="s">
        <v>6</v>
      </c>
      <c r="M102" s="47" t="s">
        <v>6</v>
      </c>
      <c r="N102" s="47" t="s">
        <v>6</v>
      </c>
      <c r="O102" s="47" t="s">
        <v>6</v>
      </c>
      <c r="P102" s="47" t="s">
        <v>6</v>
      </c>
      <c r="Q102" s="47" t="s">
        <v>6</v>
      </c>
      <c r="R102" s="47" t="s">
        <v>6</v>
      </c>
      <c r="S102" s="59">
        <v>53000</v>
      </c>
      <c r="T102" s="59">
        <v>133119</v>
      </c>
      <c r="U102" s="74">
        <v>1</v>
      </c>
      <c r="V102" s="47" t="s">
        <v>6</v>
      </c>
      <c r="W102" s="47" t="s">
        <v>6</v>
      </c>
      <c r="X102" s="47" t="s">
        <v>6</v>
      </c>
      <c r="Y102" s="47" t="s">
        <v>6</v>
      </c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 ht="94.5" x14ac:dyDescent="0.25">
      <c r="A103" s="57" t="s">
        <v>139</v>
      </c>
      <c r="B103" s="48" t="s">
        <v>175</v>
      </c>
      <c r="C103" s="47" t="s">
        <v>6</v>
      </c>
      <c r="D103" s="47" t="s">
        <v>6</v>
      </c>
      <c r="E103" s="47" t="s">
        <v>6</v>
      </c>
      <c r="F103" s="47" t="s">
        <v>6</v>
      </c>
      <c r="G103" s="47" t="s">
        <v>6</v>
      </c>
      <c r="H103" s="47" t="s">
        <v>6</v>
      </c>
      <c r="I103" s="47" t="s">
        <v>6</v>
      </c>
      <c r="J103" s="47" t="s">
        <v>6</v>
      </c>
      <c r="K103" s="47" t="s">
        <v>6</v>
      </c>
      <c r="L103" s="47" t="s">
        <v>6</v>
      </c>
      <c r="M103" s="47" t="s">
        <v>6</v>
      </c>
      <c r="N103" s="47" t="s">
        <v>6</v>
      </c>
      <c r="O103" s="47" t="s">
        <v>6</v>
      </c>
      <c r="P103" s="47" t="s">
        <v>6</v>
      </c>
      <c r="Q103" s="47" t="s">
        <v>6</v>
      </c>
      <c r="R103" s="47" t="s">
        <v>6</v>
      </c>
      <c r="S103" s="59">
        <v>195000</v>
      </c>
      <c r="T103" s="59">
        <v>202962</v>
      </c>
      <c r="U103" s="84">
        <v>0.96</v>
      </c>
      <c r="V103" s="47" t="s">
        <v>6</v>
      </c>
      <c r="W103" s="47" t="s">
        <v>6</v>
      </c>
      <c r="X103" s="47" t="s">
        <v>6</v>
      </c>
      <c r="Y103" s="47" t="s">
        <v>6</v>
      </c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 ht="126" x14ac:dyDescent="0.25">
      <c r="A104" s="57" t="s">
        <v>140</v>
      </c>
      <c r="B104" s="48" t="s">
        <v>176</v>
      </c>
      <c r="C104" s="47" t="s">
        <v>6</v>
      </c>
      <c r="D104" s="47" t="s">
        <v>6</v>
      </c>
      <c r="E104" s="47" t="s">
        <v>6</v>
      </c>
      <c r="F104" s="47" t="s">
        <v>6</v>
      </c>
      <c r="G104" s="47" t="s">
        <v>6</v>
      </c>
      <c r="H104" s="47" t="s">
        <v>6</v>
      </c>
      <c r="I104" s="47" t="s">
        <v>6</v>
      </c>
      <c r="J104" s="47" t="s">
        <v>6</v>
      </c>
      <c r="K104" s="47" t="s">
        <v>6</v>
      </c>
      <c r="L104" s="47" t="s">
        <v>6</v>
      </c>
      <c r="M104" s="47" t="s">
        <v>6</v>
      </c>
      <c r="N104" s="47" t="s">
        <v>6</v>
      </c>
      <c r="O104" s="47" t="s">
        <v>6</v>
      </c>
      <c r="P104" s="47" t="s">
        <v>6</v>
      </c>
      <c r="Q104" s="47" t="s">
        <v>6</v>
      </c>
      <c r="R104" s="47" t="s">
        <v>6</v>
      </c>
      <c r="S104" s="59">
        <v>13.2</v>
      </c>
      <c r="T104" s="59">
        <v>13.5</v>
      </c>
      <c r="U104" s="84">
        <v>0.97</v>
      </c>
      <c r="V104" s="47" t="s">
        <v>6</v>
      </c>
      <c r="W104" s="47" t="s">
        <v>6</v>
      </c>
      <c r="X104" s="47" t="s">
        <v>6</v>
      </c>
      <c r="Y104" s="47" t="s">
        <v>6</v>
      </c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 ht="137.25" customHeight="1" x14ac:dyDescent="0.25">
      <c r="A105" s="46"/>
      <c r="B105" s="55" t="s">
        <v>169</v>
      </c>
      <c r="C105" s="47" t="s">
        <v>6</v>
      </c>
      <c r="D105" s="47" t="s">
        <v>6</v>
      </c>
      <c r="E105" s="47" t="s">
        <v>6</v>
      </c>
      <c r="F105" s="47" t="s">
        <v>6</v>
      </c>
      <c r="G105" s="91">
        <f>SUM(F106:F110)/5</f>
        <v>0.82171428571428573</v>
      </c>
      <c r="H105" s="48">
        <v>307.8</v>
      </c>
      <c r="I105" s="48">
        <v>97.2</v>
      </c>
      <c r="J105" s="48"/>
      <c r="K105" s="48"/>
      <c r="L105" s="48">
        <v>290.7</v>
      </c>
      <c r="M105" s="48">
        <v>91.9</v>
      </c>
      <c r="N105" s="48"/>
      <c r="O105" s="48"/>
      <c r="P105" s="88">
        <f>(L105+M105)/(H105+I105)</f>
        <v>0.9446913580246914</v>
      </c>
      <c r="Q105" s="88">
        <f>G105*0.7+P105*0.3</f>
        <v>0.85860740740740726</v>
      </c>
      <c r="R105" s="75">
        <f>(H105+I105)/(H13+I13)</f>
        <v>1.8696298345280651E-4</v>
      </c>
      <c r="S105" s="47" t="s">
        <v>6</v>
      </c>
      <c r="T105" s="47" t="s">
        <v>6</v>
      </c>
      <c r="U105" s="47" t="s">
        <v>6</v>
      </c>
      <c r="V105" s="88">
        <f>SUM(U111:U120)/10</f>
        <v>0.6810451127819549</v>
      </c>
      <c r="W105" s="88">
        <f>Q105*V105</f>
        <v>0.58475037861319956</v>
      </c>
      <c r="X105" s="47" t="s">
        <v>6</v>
      </c>
      <c r="Y105" s="47" t="s">
        <v>6</v>
      </c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 ht="255.75" customHeight="1" x14ac:dyDescent="0.25">
      <c r="A106" s="42" t="s">
        <v>49</v>
      </c>
      <c r="B106" s="43" t="s">
        <v>177</v>
      </c>
      <c r="C106" s="38" t="s">
        <v>306</v>
      </c>
      <c r="D106" s="33" t="s">
        <v>306</v>
      </c>
      <c r="E106" s="33" t="s">
        <v>306</v>
      </c>
      <c r="F106" s="47">
        <v>1</v>
      </c>
      <c r="G106" s="47"/>
      <c r="H106" s="47" t="s">
        <v>6</v>
      </c>
      <c r="I106" s="47" t="s">
        <v>6</v>
      </c>
      <c r="J106" s="47" t="s">
        <v>6</v>
      </c>
      <c r="K106" s="47" t="s">
        <v>6</v>
      </c>
      <c r="L106" s="47" t="s">
        <v>6</v>
      </c>
      <c r="M106" s="47" t="s">
        <v>6</v>
      </c>
      <c r="N106" s="47" t="s">
        <v>6</v>
      </c>
      <c r="O106" s="47" t="s">
        <v>6</v>
      </c>
      <c r="P106" s="47" t="s">
        <v>6</v>
      </c>
      <c r="Q106" s="47" t="s">
        <v>6</v>
      </c>
      <c r="R106" s="47" t="s">
        <v>6</v>
      </c>
      <c r="S106" s="47" t="s">
        <v>6</v>
      </c>
      <c r="T106" s="47" t="s">
        <v>6</v>
      </c>
      <c r="U106" s="47" t="s">
        <v>6</v>
      </c>
      <c r="V106" s="47" t="s">
        <v>6</v>
      </c>
      <c r="W106" s="47" t="s">
        <v>6</v>
      </c>
      <c r="X106" s="47" t="s">
        <v>6</v>
      </c>
      <c r="Y106" s="47" t="s">
        <v>6</v>
      </c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:35" ht="240.75" customHeight="1" x14ac:dyDescent="0.25">
      <c r="A107" s="42" t="s">
        <v>178</v>
      </c>
      <c r="B107" s="43" t="s">
        <v>179</v>
      </c>
      <c r="C107" s="43" t="s">
        <v>186</v>
      </c>
      <c r="D107" s="33">
        <v>50</v>
      </c>
      <c r="E107" s="33">
        <v>53</v>
      </c>
      <c r="F107" s="73">
        <v>1</v>
      </c>
      <c r="G107" s="47"/>
      <c r="H107" s="47" t="s">
        <v>6</v>
      </c>
      <c r="I107" s="47" t="s">
        <v>6</v>
      </c>
      <c r="J107" s="47" t="s">
        <v>6</v>
      </c>
      <c r="K107" s="47" t="s">
        <v>6</v>
      </c>
      <c r="L107" s="47" t="s">
        <v>6</v>
      </c>
      <c r="M107" s="47" t="s">
        <v>6</v>
      </c>
      <c r="N107" s="47" t="s">
        <v>6</v>
      </c>
      <c r="O107" s="47" t="s">
        <v>6</v>
      </c>
      <c r="P107" s="47" t="s">
        <v>6</v>
      </c>
      <c r="Q107" s="47" t="s">
        <v>6</v>
      </c>
      <c r="R107" s="47" t="s">
        <v>6</v>
      </c>
      <c r="S107" s="47" t="s">
        <v>6</v>
      </c>
      <c r="T107" s="47" t="s">
        <v>6</v>
      </c>
      <c r="U107" s="47" t="s">
        <v>6</v>
      </c>
      <c r="V107" s="47" t="s">
        <v>6</v>
      </c>
      <c r="W107" s="47" t="s">
        <v>6</v>
      </c>
      <c r="X107" s="47" t="s">
        <v>6</v>
      </c>
      <c r="Y107" s="47" t="s">
        <v>6</v>
      </c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 ht="324" customHeight="1" x14ac:dyDescent="0.25">
      <c r="A108" s="42" t="s">
        <v>180</v>
      </c>
      <c r="B108" s="43" t="s">
        <v>181</v>
      </c>
      <c r="C108" s="38" t="s">
        <v>187</v>
      </c>
      <c r="D108" s="33">
        <v>2</v>
      </c>
      <c r="E108" s="33">
        <v>2</v>
      </c>
      <c r="F108" s="73">
        <v>1</v>
      </c>
      <c r="G108" s="47"/>
      <c r="H108" s="47" t="s">
        <v>6</v>
      </c>
      <c r="I108" s="47" t="s">
        <v>6</v>
      </c>
      <c r="J108" s="47" t="s">
        <v>6</v>
      </c>
      <c r="K108" s="47" t="s">
        <v>6</v>
      </c>
      <c r="L108" s="47" t="s">
        <v>6</v>
      </c>
      <c r="M108" s="47" t="s">
        <v>6</v>
      </c>
      <c r="N108" s="47" t="s">
        <v>6</v>
      </c>
      <c r="O108" s="47" t="s">
        <v>6</v>
      </c>
      <c r="P108" s="47" t="s">
        <v>6</v>
      </c>
      <c r="Q108" s="47" t="s">
        <v>6</v>
      </c>
      <c r="R108" s="47" t="s">
        <v>6</v>
      </c>
      <c r="S108" s="47" t="s">
        <v>6</v>
      </c>
      <c r="T108" s="47" t="s">
        <v>6</v>
      </c>
      <c r="U108" s="47" t="s">
        <v>6</v>
      </c>
      <c r="V108" s="47" t="s">
        <v>6</v>
      </c>
      <c r="W108" s="47" t="s">
        <v>6</v>
      </c>
      <c r="X108" s="47" t="s">
        <v>6</v>
      </c>
      <c r="Y108" s="47" t="s">
        <v>6</v>
      </c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 ht="253.5" customHeight="1" x14ac:dyDescent="0.25">
      <c r="A109" s="42" t="s">
        <v>182</v>
      </c>
      <c r="B109" s="43" t="s">
        <v>183</v>
      </c>
      <c r="C109" s="38" t="s">
        <v>242</v>
      </c>
      <c r="D109" s="33">
        <v>3</v>
      </c>
      <c r="E109" s="33">
        <v>3</v>
      </c>
      <c r="F109" s="73">
        <v>1</v>
      </c>
      <c r="G109" s="47"/>
      <c r="H109" s="47" t="s">
        <v>6</v>
      </c>
      <c r="I109" s="47" t="s">
        <v>6</v>
      </c>
      <c r="J109" s="47" t="s">
        <v>6</v>
      </c>
      <c r="K109" s="47" t="s">
        <v>6</v>
      </c>
      <c r="L109" s="47" t="s">
        <v>6</v>
      </c>
      <c r="M109" s="47" t="s">
        <v>6</v>
      </c>
      <c r="N109" s="47" t="s">
        <v>6</v>
      </c>
      <c r="O109" s="47" t="s">
        <v>6</v>
      </c>
      <c r="P109" s="47" t="s">
        <v>6</v>
      </c>
      <c r="Q109" s="47" t="s">
        <v>6</v>
      </c>
      <c r="R109" s="47" t="s">
        <v>6</v>
      </c>
      <c r="S109" s="47" t="s">
        <v>6</v>
      </c>
      <c r="T109" s="47" t="s">
        <v>6</v>
      </c>
      <c r="U109" s="47" t="s">
        <v>6</v>
      </c>
      <c r="V109" s="47" t="s">
        <v>6</v>
      </c>
      <c r="W109" s="47" t="s">
        <v>6</v>
      </c>
      <c r="X109" s="47" t="s">
        <v>6</v>
      </c>
      <c r="Y109" s="47" t="s">
        <v>6</v>
      </c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 ht="168.75" customHeight="1" x14ac:dyDescent="0.25">
      <c r="A110" s="44" t="s">
        <v>184</v>
      </c>
      <c r="B110" s="45" t="s">
        <v>185</v>
      </c>
      <c r="C110" s="38" t="s">
        <v>188</v>
      </c>
      <c r="D110" s="33">
        <v>350</v>
      </c>
      <c r="E110" s="33">
        <v>38</v>
      </c>
      <c r="F110" s="52">
        <f t="shared" ref="F110" si="0">E110/D110</f>
        <v>0.10857142857142857</v>
      </c>
      <c r="G110" s="47"/>
      <c r="H110" s="47" t="s">
        <v>6</v>
      </c>
      <c r="I110" s="47" t="s">
        <v>6</v>
      </c>
      <c r="J110" s="47" t="s">
        <v>6</v>
      </c>
      <c r="K110" s="47" t="s">
        <v>6</v>
      </c>
      <c r="L110" s="47" t="s">
        <v>6</v>
      </c>
      <c r="M110" s="47" t="s">
        <v>6</v>
      </c>
      <c r="N110" s="47" t="s">
        <v>6</v>
      </c>
      <c r="O110" s="47" t="s">
        <v>6</v>
      </c>
      <c r="P110" s="47" t="s">
        <v>6</v>
      </c>
      <c r="Q110" s="47" t="s">
        <v>6</v>
      </c>
      <c r="R110" s="47" t="s">
        <v>6</v>
      </c>
      <c r="S110" s="47" t="s">
        <v>6</v>
      </c>
      <c r="T110" s="47" t="s">
        <v>6</v>
      </c>
      <c r="U110" s="47" t="s">
        <v>6</v>
      </c>
      <c r="V110" s="47" t="s">
        <v>6</v>
      </c>
      <c r="W110" s="47" t="s">
        <v>6</v>
      </c>
      <c r="X110" s="47" t="s">
        <v>6</v>
      </c>
      <c r="Y110" s="47" t="s">
        <v>6</v>
      </c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 ht="379.5" customHeight="1" x14ac:dyDescent="0.25">
      <c r="A111" s="57" t="s">
        <v>189</v>
      </c>
      <c r="B111" s="48" t="s">
        <v>201</v>
      </c>
      <c r="C111" s="47" t="s">
        <v>6</v>
      </c>
      <c r="D111" s="47" t="s">
        <v>6</v>
      </c>
      <c r="E111" s="47" t="s">
        <v>6</v>
      </c>
      <c r="F111" s="47" t="s">
        <v>6</v>
      </c>
      <c r="G111" s="47" t="s">
        <v>6</v>
      </c>
      <c r="H111" s="47" t="s">
        <v>6</v>
      </c>
      <c r="I111" s="47" t="s">
        <v>6</v>
      </c>
      <c r="J111" s="47" t="s">
        <v>6</v>
      </c>
      <c r="K111" s="47" t="s">
        <v>6</v>
      </c>
      <c r="L111" s="47" t="s">
        <v>6</v>
      </c>
      <c r="M111" s="47" t="s">
        <v>6</v>
      </c>
      <c r="N111" s="47" t="s">
        <v>6</v>
      </c>
      <c r="O111" s="47" t="s">
        <v>6</v>
      </c>
      <c r="P111" s="47" t="s">
        <v>6</v>
      </c>
      <c r="Q111" s="47" t="s">
        <v>6</v>
      </c>
      <c r="R111" s="47" t="s">
        <v>6</v>
      </c>
      <c r="S111" s="59">
        <v>500</v>
      </c>
      <c r="T111" s="70">
        <v>428</v>
      </c>
      <c r="U111" s="84">
        <v>0.85</v>
      </c>
      <c r="V111" s="47" t="s">
        <v>6</v>
      </c>
      <c r="W111" s="47" t="s">
        <v>6</v>
      </c>
      <c r="X111" s="47" t="s">
        <v>6</v>
      </c>
      <c r="Y111" s="47" t="s">
        <v>6</v>
      </c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 ht="252" customHeight="1" x14ac:dyDescent="0.25">
      <c r="A112" s="57" t="s">
        <v>190</v>
      </c>
      <c r="B112" s="48" t="s">
        <v>202</v>
      </c>
      <c r="C112" s="47" t="s">
        <v>6</v>
      </c>
      <c r="D112" s="47" t="s">
        <v>6</v>
      </c>
      <c r="E112" s="47" t="s">
        <v>6</v>
      </c>
      <c r="F112" s="47" t="s">
        <v>6</v>
      </c>
      <c r="G112" s="47" t="s">
        <v>6</v>
      </c>
      <c r="H112" s="47" t="s">
        <v>6</v>
      </c>
      <c r="I112" s="47" t="s">
        <v>6</v>
      </c>
      <c r="J112" s="47" t="s">
        <v>6</v>
      </c>
      <c r="K112" s="47" t="s">
        <v>6</v>
      </c>
      <c r="L112" s="47" t="s">
        <v>6</v>
      </c>
      <c r="M112" s="47" t="s">
        <v>6</v>
      </c>
      <c r="N112" s="47" t="s">
        <v>6</v>
      </c>
      <c r="O112" s="47" t="s">
        <v>6</v>
      </c>
      <c r="P112" s="47" t="s">
        <v>6</v>
      </c>
      <c r="Q112" s="47" t="s">
        <v>6</v>
      </c>
      <c r="R112" s="47" t="s">
        <v>6</v>
      </c>
      <c r="S112" s="71">
        <v>100</v>
      </c>
      <c r="T112" s="69">
        <v>94.8</v>
      </c>
      <c r="U112" s="84">
        <v>0.95</v>
      </c>
      <c r="V112" s="47" t="s">
        <v>6</v>
      </c>
      <c r="W112" s="47" t="s">
        <v>6</v>
      </c>
      <c r="X112" s="47" t="s">
        <v>6</v>
      </c>
      <c r="Y112" s="47" t="s">
        <v>6</v>
      </c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 ht="215.25" customHeight="1" x14ac:dyDescent="0.25">
      <c r="A113" s="57" t="s">
        <v>191</v>
      </c>
      <c r="B113" s="48" t="s">
        <v>203</v>
      </c>
      <c r="C113" s="47" t="s">
        <v>6</v>
      </c>
      <c r="D113" s="47" t="s">
        <v>6</v>
      </c>
      <c r="E113" s="47" t="s">
        <v>6</v>
      </c>
      <c r="F113" s="47" t="s">
        <v>6</v>
      </c>
      <c r="G113" s="47" t="s">
        <v>6</v>
      </c>
      <c r="H113" s="47" t="s">
        <v>6</v>
      </c>
      <c r="I113" s="47" t="s">
        <v>6</v>
      </c>
      <c r="J113" s="47" t="s">
        <v>6</v>
      </c>
      <c r="K113" s="47" t="s">
        <v>6</v>
      </c>
      <c r="L113" s="47" t="s">
        <v>6</v>
      </c>
      <c r="M113" s="47" t="s">
        <v>6</v>
      </c>
      <c r="N113" s="47" t="s">
        <v>6</v>
      </c>
      <c r="O113" s="47" t="s">
        <v>6</v>
      </c>
      <c r="P113" s="47" t="s">
        <v>6</v>
      </c>
      <c r="Q113" s="47" t="s">
        <v>6</v>
      </c>
      <c r="R113" s="47" t="s">
        <v>6</v>
      </c>
      <c r="S113" s="59">
        <v>10</v>
      </c>
      <c r="T113" s="70">
        <v>0</v>
      </c>
      <c r="U113" s="74">
        <f t="shared" ref="U113:U120" si="1">T113/S113</f>
        <v>0</v>
      </c>
      <c r="V113" s="47" t="s">
        <v>6</v>
      </c>
      <c r="W113" s="47" t="s">
        <v>6</v>
      </c>
      <c r="X113" s="47" t="s">
        <v>6</v>
      </c>
      <c r="Y113" s="47" t="s">
        <v>6</v>
      </c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 ht="94.5" x14ac:dyDescent="0.25">
      <c r="A114" s="57" t="s">
        <v>192</v>
      </c>
      <c r="B114" s="48" t="s">
        <v>204</v>
      </c>
      <c r="C114" s="47" t="s">
        <v>6</v>
      </c>
      <c r="D114" s="47" t="s">
        <v>6</v>
      </c>
      <c r="E114" s="47" t="s">
        <v>6</v>
      </c>
      <c r="F114" s="47" t="s">
        <v>6</v>
      </c>
      <c r="G114" s="47" t="s">
        <v>6</v>
      </c>
      <c r="H114" s="47" t="s">
        <v>6</v>
      </c>
      <c r="I114" s="47" t="s">
        <v>6</v>
      </c>
      <c r="J114" s="47" t="s">
        <v>6</v>
      </c>
      <c r="K114" s="47" t="s">
        <v>6</v>
      </c>
      <c r="L114" s="47" t="s">
        <v>6</v>
      </c>
      <c r="M114" s="47" t="s">
        <v>6</v>
      </c>
      <c r="N114" s="47" t="s">
        <v>6</v>
      </c>
      <c r="O114" s="47" t="s">
        <v>6</v>
      </c>
      <c r="P114" s="47" t="s">
        <v>6</v>
      </c>
      <c r="Q114" s="47" t="s">
        <v>6</v>
      </c>
      <c r="R114" s="47" t="s">
        <v>6</v>
      </c>
      <c r="S114" s="59">
        <v>5</v>
      </c>
      <c r="T114" s="70">
        <v>13.8</v>
      </c>
      <c r="U114" s="74">
        <v>1</v>
      </c>
      <c r="V114" s="47" t="s">
        <v>6</v>
      </c>
      <c r="W114" s="47" t="s">
        <v>6</v>
      </c>
      <c r="X114" s="47" t="s">
        <v>6</v>
      </c>
      <c r="Y114" s="47" t="s">
        <v>6</v>
      </c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 ht="94.5" x14ac:dyDescent="0.25">
      <c r="A115" s="57" t="s">
        <v>193</v>
      </c>
      <c r="B115" s="48" t="s">
        <v>205</v>
      </c>
      <c r="C115" s="47" t="s">
        <v>6</v>
      </c>
      <c r="D115" s="47" t="s">
        <v>6</v>
      </c>
      <c r="E115" s="47" t="s">
        <v>6</v>
      </c>
      <c r="F115" s="47" t="s">
        <v>6</v>
      </c>
      <c r="G115" s="47" t="s">
        <v>6</v>
      </c>
      <c r="H115" s="47" t="s">
        <v>6</v>
      </c>
      <c r="I115" s="47" t="s">
        <v>6</v>
      </c>
      <c r="J115" s="47" t="s">
        <v>6</v>
      </c>
      <c r="K115" s="47" t="s">
        <v>6</v>
      </c>
      <c r="L115" s="47" t="s">
        <v>6</v>
      </c>
      <c r="M115" s="47" t="s">
        <v>6</v>
      </c>
      <c r="N115" s="47" t="s">
        <v>6</v>
      </c>
      <c r="O115" s="47" t="s">
        <v>6</v>
      </c>
      <c r="P115" s="47" t="s">
        <v>6</v>
      </c>
      <c r="Q115" s="47" t="s">
        <v>6</v>
      </c>
      <c r="R115" s="47" t="s">
        <v>6</v>
      </c>
      <c r="S115" s="59">
        <v>72</v>
      </c>
      <c r="T115" s="70">
        <v>71.7</v>
      </c>
      <c r="U115" s="49">
        <v>0.99</v>
      </c>
      <c r="V115" s="47" t="s">
        <v>6</v>
      </c>
      <c r="W115" s="47" t="s">
        <v>6</v>
      </c>
      <c r="X115" s="47" t="s">
        <v>6</v>
      </c>
      <c r="Y115" s="47" t="s">
        <v>6</v>
      </c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 ht="15.75" x14ac:dyDescent="0.25">
      <c r="A116" s="57" t="s">
        <v>194</v>
      </c>
      <c r="B116" s="48" t="s">
        <v>195</v>
      </c>
      <c r="C116" s="47" t="s">
        <v>6</v>
      </c>
      <c r="D116" s="47" t="s">
        <v>6</v>
      </c>
      <c r="E116" s="47" t="s">
        <v>6</v>
      </c>
      <c r="F116" s="47" t="s">
        <v>6</v>
      </c>
      <c r="G116" s="47" t="s">
        <v>6</v>
      </c>
      <c r="H116" s="47" t="s">
        <v>6</v>
      </c>
      <c r="I116" s="47" t="s">
        <v>6</v>
      </c>
      <c r="J116" s="47" t="s">
        <v>6</v>
      </c>
      <c r="K116" s="47" t="s">
        <v>6</v>
      </c>
      <c r="L116" s="47" t="s">
        <v>6</v>
      </c>
      <c r="M116" s="47" t="s">
        <v>6</v>
      </c>
      <c r="N116" s="47" t="s">
        <v>6</v>
      </c>
      <c r="O116" s="47" t="s">
        <v>6</v>
      </c>
      <c r="P116" s="47" t="s">
        <v>6</v>
      </c>
      <c r="Q116" s="47" t="s">
        <v>6</v>
      </c>
      <c r="R116" s="47" t="s">
        <v>6</v>
      </c>
      <c r="S116" s="59">
        <v>70</v>
      </c>
      <c r="T116" s="70">
        <v>71.7</v>
      </c>
      <c r="U116" s="49">
        <v>0.99</v>
      </c>
      <c r="V116" s="47" t="s">
        <v>6</v>
      </c>
      <c r="W116" s="47" t="s">
        <v>6</v>
      </c>
      <c r="X116" s="47" t="s">
        <v>6</v>
      </c>
      <c r="Y116" s="47" t="s">
        <v>6</v>
      </c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5" ht="47.25" x14ac:dyDescent="0.25">
      <c r="A117" s="57" t="s">
        <v>196</v>
      </c>
      <c r="B117" s="48" t="s">
        <v>197</v>
      </c>
      <c r="C117" s="47" t="s">
        <v>6</v>
      </c>
      <c r="D117" s="47" t="s">
        <v>6</v>
      </c>
      <c r="E117" s="47" t="s">
        <v>6</v>
      </c>
      <c r="F117" s="47" t="s">
        <v>6</v>
      </c>
      <c r="G117" s="47" t="s">
        <v>6</v>
      </c>
      <c r="H117" s="47" t="s">
        <v>6</v>
      </c>
      <c r="I117" s="47" t="s">
        <v>6</v>
      </c>
      <c r="J117" s="47" t="s">
        <v>6</v>
      </c>
      <c r="K117" s="47" t="s">
        <v>6</v>
      </c>
      <c r="L117" s="47" t="s">
        <v>6</v>
      </c>
      <c r="M117" s="47" t="s">
        <v>6</v>
      </c>
      <c r="N117" s="47" t="s">
        <v>6</v>
      </c>
      <c r="O117" s="47" t="s">
        <v>6</v>
      </c>
      <c r="P117" s="47" t="s">
        <v>6</v>
      </c>
      <c r="Q117" s="47" t="s">
        <v>6</v>
      </c>
      <c r="R117" s="47" t="s">
        <v>6</v>
      </c>
      <c r="S117" s="59">
        <v>2</v>
      </c>
      <c r="T117" s="70">
        <v>0</v>
      </c>
      <c r="U117" s="74">
        <f t="shared" si="1"/>
        <v>0</v>
      </c>
      <c r="V117" s="47" t="s">
        <v>6</v>
      </c>
      <c r="W117" s="47" t="s">
        <v>6</v>
      </c>
      <c r="X117" s="47" t="s">
        <v>6</v>
      </c>
      <c r="Y117" s="47" t="s">
        <v>6</v>
      </c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 ht="220.5" x14ac:dyDescent="0.25">
      <c r="A118" s="57" t="s">
        <v>198</v>
      </c>
      <c r="B118" s="48" t="s">
        <v>206</v>
      </c>
      <c r="C118" s="47" t="s">
        <v>6</v>
      </c>
      <c r="D118" s="47" t="s">
        <v>6</v>
      </c>
      <c r="E118" s="47" t="s">
        <v>6</v>
      </c>
      <c r="F118" s="47" t="s">
        <v>6</v>
      </c>
      <c r="G118" s="47" t="s">
        <v>6</v>
      </c>
      <c r="H118" s="47" t="s">
        <v>6</v>
      </c>
      <c r="I118" s="47" t="s">
        <v>6</v>
      </c>
      <c r="J118" s="47" t="s">
        <v>6</v>
      </c>
      <c r="K118" s="47" t="s">
        <v>6</v>
      </c>
      <c r="L118" s="47" t="s">
        <v>6</v>
      </c>
      <c r="M118" s="47" t="s">
        <v>6</v>
      </c>
      <c r="N118" s="47" t="s">
        <v>6</v>
      </c>
      <c r="O118" s="47" t="s">
        <v>6</v>
      </c>
      <c r="P118" s="47" t="s">
        <v>6</v>
      </c>
      <c r="Q118" s="47" t="s">
        <v>6</v>
      </c>
      <c r="R118" s="47" t="s">
        <v>6</v>
      </c>
      <c r="S118" s="59">
        <v>100</v>
      </c>
      <c r="T118" s="70">
        <v>100</v>
      </c>
      <c r="U118" s="74">
        <f t="shared" si="1"/>
        <v>1</v>
      </c>
      <c r="V118" s="47" t="s">
        <v>6</v>
      </c>
      <c r="W118" s="47" t="s">
        <v>6</v>
      </c>
      <c r="X118" s="47" t="s">
        <v>6</v>
      </c>
      <c r="Y118" s="47" t="s">
        <v>6</v>
      </c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 ht="239.25" customHeight="1" x14ac:dyDescent="0.25">
      <c r="A119" s="57" t="s">
        <v>199</v>
      </c>
      <c r="B119" s="94" t="s">
        <v>207</v>
      </c>
      <c r="C119" s="47" t="s">
        <v>6</v>
      </c>
      <c r="D119" s="47" t="s">
        <v>6</v>
      </c>
      <c r="E119" s="47" t="s">
        <v>6</v>
      </c>
      <c r="F119" s="47" t="s">
        <v>6</v>
      </c>
      <c r="G119" s="47" t="s">
        <v>6</v>
      </c>
      <c r="H119" s="47" t="s">
        <v>6</v>
      </c>
      <c r="I119" s="47" t="s">
        <v>6</v>
      </c>
      <c r="J119" s="47" t="s">
        <v>6</v>
      </c>
      <c r="K119" s="47" t="s">
        <v>6</v>
      </c>
      <c r="L119" s="47" t="s">
        <v>6</v>
      </c>
      <c r="M119" s="47" t="s">
        <v>6</v>
      </c>
      <c r="N119" s="47" t="s">
        <v>6</v>
      </c>
      <c r="O119" s="47" t="s">
        <v>6</v>
      </c>
      <c r="P119" s="47" t="s">
        <v>6</v>
      </c>
      <c r="Q119" s="47" t="s">
        <v>6</v>
      </c>
      <c r="R119" s="47" t="s">
        <v>6</v>
      </c>
      <c r="S119" s="70">
        <v>14</v>
      </c>
      <c r="T119" s="70">
        <v>0.5</v>
      </c>
      <c r="U119" s="49">
        <f t="shared" si="1"/>
        <v>3.5714285714285712E-2</v>
      </c>
      <c r="V119" s="47" t="s">
        <v>6</v>
      </c>
      <c r="W119" s="47" t="s">
        <v>6</v>
      </c>
      <c r="X119" s="47" t="s">
        <v>6</v>
      </c>
      <c r="Y119" s="47" t="s">
        <v>6</v>
      </c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:35" ht="327" customHeight="1" x14ac:dyDescent="0.25">
      <c r="A120" s="57" t="s">
        <v>200</v>
      </c>
      <c r="B120" s="94" t="s">
        <v>208</v>
      </c>
      <c r="C120" s="47" t="s">
        <v>6</v>
      </c>
      <c r="D120" s="47" t="s">
        <v>6</v>
      </c>
      <c r="E120" s="47" t="s">
        <v>6</v>
      </c>
      <c r="F120" s="47" t="s">
        <v>6</v>
      </c>
      <c r="G120" s="47" t="s">
        <v>6</v>
      </c>
      <c r="H120" s="47" t="s">
        <v>6</v>
      </c>
      <c r="I120" s="47" t="s">
        <v>6</v>
      </c>
      <c r="J120" s="47" t="s">
        <v>6</v>
      </c>
      <c r="K120" s="47" t="s">
        <v>6</v>
      </c>
      <c r="L120" s="47" t="s">
        <v>6</v>
      </c>
      <c r="M120" s="47" t="s">
        <v>6</v>
      </c>
      <c r="N120" s="47" t="s">
        <v>6</v>
      </c>
      <c r="O120" s="47" t="s">
        <v>6</v>
      </c>
      <c r="P120" s="47" t="s">
        <v>6</v>
      </c>
      <c r="Q120" s="47" t="s">
        <v>6</v>
      </c>
      <c r="R120" s="47" t="s">
        <v>6</v>
      </c>
      <c r="S120" s="70">
        <v>95</v>
      </c>
      <c r="T120" s="70">
        <v>94.5</v>
      </c>
      <c r="U120" s="49">
        <f t="shared" si="1"/>
        <v>0.99473684210526314</v>
      </c>
      <c r="V120" s="47" t="s">
        <v>6</v>
      </c>
      <c r="W120" s="47" t="s">
        <v>6</v>
      </c>
      <c r="X120" s="47" t="s">
        <v>6</v>
      </c>
      <c r="Y120" s="47" t="s">
        <v>6</v>
      </c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:35" ht="27" customHeight="1" x14ac:dyDescent="0.25">
      <c r="A121" s="92" t="s">
        <v>321</v>
      </c>
      <c r="B121" s="92"/>
      <c r="C121" s="92"/>
      <c r="D121" s="92"/>
      <c r="E121" s="92"/>
      <c r="F121" s="92"/>
      <c r="G121" s="92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:35" ht="48" customHeight="1" x14ac:dyDescent="0.25">
      <c r="A122" s="15" t="s">
        <v>322</v>
      </c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:35" ht="18.600000000000001" customHeight="1" x14ac:dyDescent="0.25">
      <c r="A123" s="15"/>
      <c r="B123"/>
      <c r="C123"/>
      <c r="D123"/>
      <c r="E123"/>
      <c r="F123"/>
      <c r="G123"/>
      <c r="H123"/>
      <c r="J123" s="28"/>
      <c r="L123" s="18"/>
      <c r="M123" s="18"/>
      <c r="P123" s="18"/>
      <c r="Q123" s="18"/>
      <c r="R123"/>
      <c r="S123"/>
      <c r="T123"/>
      <c r="U123"/>
      <c r="V123"/>
      <c r="W123"/>
      <c r="X123"/>
      <c r="Y12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:35" ht="12.75" customHeight="1" x14ac:dyDescent="0.25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6"/>
      <c r="AA124" s="16"/>
    </row>
    <row r="125" spans="1:35" ht="18.75" hidden="1" customHeight="1" x14ac:dyDescent="0.25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25"/>
      <c r="AA125" s="25"/>
      <c r="AB125" s="25"/>
      <c r="AC125" s="25"/>
      <c r="AD125" s="25"/>
      <c r="AE125" s="25"/>
      <c r="AF125" s="25"/>
      <c r="AG125" s="25"/>
    </row>
    <row r="126" spans="1:35" ht="10.5" customHeight="1" x14ac:dyDescent="0.25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25"/>
      <c r="AA126" s="25"/>
      <c r="AB126" s="25"/>
      <c r="AC126" s="25"/>
      <c r="AD126" s="25"/>
      <c r="AE126" s="25"/>
      <c r="AF126" s="25"/>
      <c r="AG126" s="25"/>
    </row>
    <row r="127" spans="1:35" hidden="1" x14ac:dyDescent="0.25">
      <c r="A127" s="12"/>
      <c r="B127" s="12"/>
      <c r="C127" s="27"/>
      <c r="D127" s="12"/>
      <c r="E127" s="12"/>
      <c r="F127" s="26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35" ht="17.25" customHeight="1" x14ac:dyDescent="0.25">
      <c r="A128" s="108" t="s">
        <v>323</v>
      </c>
      <c r="B128" s="108"/>
      <c r="C128" s="108"/>
      <c r="D128" s="10"/>
      <c r="E128" s="10"/>
      <c r="F128" s="10"/>
      <c r="G128" s="10"/>
      <c r="H128" s="10"/>
      <c r="I128" s="7"/>
      <c r="J128" s="11"/>
      <c r="K128" s="11"/>
      <c r="N128" s="11"/>
      <c r="O128" s="6"/>
      <c r="P128" s="7"/>
      <c r="T128" s="1"/>
      <c r="U128" s="1"/>
      <c r="V128" s="6"/>
      <c r="X128" s="19"/>
      <c r="Y128" s="1"/>
      <c r="Z128" s="1"/>
      <c r="AB128" s="1"/>
      <c r="AH128" s="5"/>
    </row>
    <row r="129" spans="1:34" ht="15.75" x14ac:dyDescent="0.25">
      <c r="A129" s="14" t="s">
        <v>324</v>
      </c>
      <c r="B129" s="14"/>
      <c r="C129" s="93"/>
      <c r="D129" s="11"/>
      <c r="E129" s="11"/>
      <c r="F129" s="11"/>
      <c r="G129" s="7"/>
      <c r="H129" s="7"/>
      <c r="I129" s="7"/>
      <c r="J129" s="3"/>
      <c r="K129" s="3"/>
      <c r="N129" s="8"/>
      <c r="P129" s="7"/>
      <c r="V129" s="109" t="s">
        <v>325</v>
      </c>
      <c r="W129" s="109"/>
      <c r="X129" s="109"/>
      <c r="Y129" s="109"/>
      <c r="Z129" s="1"/>
      <c r="AB129" s="1"/>
      <c r="AH129" s="3"/>
    </row>
    <row r="130" spans="1:34" ht="51.75" customHeight="1" x14ac:dyDescent="0.25">
      <c r="A130" s="7" t="s">
        <v>328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34" x14ac:dyDescent="0.25">
      <c r="A131" s="77" t="s">
        <v>326</v>
      </c>
    </row>
    <row r="134" spans="1:34" hidden="1" x14ac:dyDescent="0.25"/>
    <row r="135" spans="1:34" hidden="1" x14ac:dyDescent="0.25"/>
    <row r="136" spans="1:34" hidden="1" x14ac:dyDescent="0.25"/>
    <row r="137" spans="1:34" hidden="1" x14ac:dyDescent="0.25"/>
  </sheetData>
  <mergeCells count="27">
    <mergeCell ref="A125:Y125"/>
    <mergeCell ref="A126:Y126"/>
    <mergeCell ref="F10:F11"/>
    <mergeCell ref="C10:E10"/>
    <mergeCell ref="S10:T10"/>
    <mergeCell ref="X10:X11"/>
    <mergeCell ref="A124:Y124"/>
    <mergeCell ref="A10:A11"/>
    <mergeCell ref="B10:B11"/>
    <mergeCell ref="G10:G11"/>
    <mergeCell ref="Y10:Y11"/>
    <mergeCell ref="A128:C128"/>
    <mergeCell ref="V129:Y129"/>
    <mergeCell ref="A4:Y4"/>
    <mergeCell ref="A5:Y5"/>
    <mergeCell ref="A6:Y6"/>
    <mergeCell ref="U10:U11"/>
    <mergeCell ref="R10:R11"/>
    <mergeCell ref="A7:Y7"/>
    <mergeCell ref="A8:Y8"/>
    <mergeCell ref="A9:Y9"/>
    <mergeCell ref="H10:K10"/>
    <mergeCell ref="L10:O10"/>
    <mergeCell ref="P10:P11"/>
    <mergeCell ref="Q10:Q11"/>
    <mergeCell ref="V10:V11"/>
    <mergeCell ref="W10:W11"/>
  </mergeCells>
  <pageMargins left="0.11811023622047245" right="0.11811023622047245" top="0.74803149606299213" bottom="0.74803149606299213" header="0.31496062992125984" footer="0.31496062992125984"/>
  <pageSetup paperSize="9" scale="42" fitToHeight="0" orientation="landscape" r:id="rId1"/>
  <rowBreaks count="1" manualBreakCount="1">
    <brk id="1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Меры правового регулирования</vt:lpstr>
      <vt:lpstr>Оценка эффективности</vt:lpstr>
      <vt:lpstr>'Меры правового регулирования'!_ednref1</vt:lpstr>
      <vt:lpstr>'Оценка эффективности'!_ednref1</vt:lpstr>
      <vt:lpstr>'Меры правового регулирования'!_ednref2</vt:lpstr>
      <vt:lpstr>'Меры правового регулирования'!_ednref3</vt:lpstr>
      <vt:lpstr>'Меры правового регулирования'!Область_печати</vt:lpstr>
      <vt:lpstr>'Оценка эффективности'!Область_печати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Климова Екатерина Анатольевна</cp:lastModifiedBy>
  <cp:lastPrinted>2020-02-25T06:45:36Z</cp:lastPrinted>
  <dcterms:created xsi:type="dcterms:W3CDTF">2010-04-08T05:43:02Z</dcterms:created>
  <dcterms:modified xsi:type="dcterms:W3CDTF">2020-02-25T06:45:38Z</dcterms:modified>
</cp:coreProperties>
</file>